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nescom\Desktop\"/>
    </mc:Choice>
  </mc:AlternateContent>
  <xr:revisionPtr revIDLastSave="0" documentId="13_ncr:1_{3A1BB060-708C-4587-A793-3952E5204A32}" xr6:coauthVersionLast="47" xr6:coauthVersionMax="47" xr10:uidLastSave="{00000000-0000-0000-0000-000000000000}"/>
  <bookViews>
    <workbookView xWindow="-120" yWindow="480" windowWidth="29040" windowHeight="15840" tabRatio="865" xr2:uid="{00000000-000D-0000-FFFF-FFFF00000000}"/>
  </bookViews>
  <sheets>
    <sheet name="見出し" sheetId="4" r:id="rId1"/>
    <sheet name="Phonetic-01" sheetId="24" r:id="rId2"/>
    <sheet name="Phonetic-02" sheetId="25" r:id="rId3"/>
    <sheet name="FIND-01" sheetId="29" r:id="rId4"/>
    <sheet name="FIND-02" sheetId="30" r:id="rId5"/>
    <sheet name="LEN-01" sheetId="26" r:id="rId6"/>
    <sheet name="LEN-02" sheetId="27" r:id="rId7"/>
    <sheet name="LEN-03" sheetId="28" r:id="rId8"/>
    <sheet name="NPER" sheetId="31" r:id="rId9"/>
    <sheet name="PMT-01" sheetId="32" r:id="rId10"/>
    <sheet name="PMT-02" sheetId="34" r:id="rId11"/>
    <sheet name="PMT-03" sheetId="33" r:id="rId12"/>
  </sheets>
  <definedNames>
    <definedName name="祝祭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6" l="1"/>
  <c r="B5" i="31"/>
  <c r="J12" i="28"/>
  <c r="J5" i="28"/>
  <c r="C4" i="26"/>
  <c r="H12" i="30"/>
  <c r="H5" i="30"/>
  <c r="G5" i="29"/>
  <c r="B15" i="25"/>
  <c r="C15" i="25"/>
  <c r="B16" i="25"/>
  <c r="C16" i="25"/>
  <c r="B17" i="25"/>
  <c r="C17" i="25"/>
  <c r="C14" i="25"/>
  <c r="B14" i="25"/>
  <c r="B5" i="32"/>
  <c r="B5" i="34"/>
  <c r="B8" i="34"/>
  <c r="B9" i="34"/>
  <c r="B10" i="34"/>
  <c r="B11" i="34"/>
  <c r="B12" i="34"/>
  <c r="C6" i="33"/>
  <c r="D6" i="33"/>
  <c r="E6" i="33"/>
  <c r="F6" i="33"/>
  <c r="G6" i="33"/>
  <c r="C7" i="33"/>
  <c r="D7" i="33"/>
  <c r="E7" i="33"/>
  <c r="F7" i="33"/>
  <c r="G7" i="33"/>
  <c r="C8" i="33"/>
  <c r="D8" i="33"/>
  <c r="E8" i="33"/>
  <c r="F8" i="33"/>
  <c r="G8" i="33"/>
  <c r="C9" i="33"/>
  <c r="D9" i="33"/>
  <c r="E9" i="33"/>
  <c r="F9" i="33"/>
  <c r="G9" i="33"/>
  <c r="C10" i="33"/>
  <c r="D10" i="33"/>
  <c r="E10" i="33"/>
  <c r="F10" i="33"/>
  <c r="G10" i="33"/>
  <c r="C11" i="33"/>
  <c r="D11" i="33"/>
  <c r="E11" i="33"/>
  <c r="F11" i="33"/>
  <c r="G11" i="33"/>
  <c r="C12" i="33"/>
  <c r="D12" i="33"/>
  <c r="E12" i="33"/>
  <c r="F12" i="33"/>
  <c r="G12" i="33"/>
  <c r="B3" i="30"/>
  <c r="C3" i="30"/>
  <c r="B3" i="28"/>
  <c r="C3" i="28"/>
  <c r="C3" i="27"/>
  <c r="D3" i="25"/>
  <c r="D17" i="25"/>
  <c r="D16" i="25"/>
  <c r="D15" i="25"/>
  <c r="D14" i="25"/>
  <c r="B3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P2P</author>
  </authors>
  <commentList>
    <comment ref="B3" authorId="0" shapeId="0" xr:uid="{236D0EBA-A1F5-4C87-918C-D38D359073A8}">
      <text>
        <r>
          <rPr>
            <b/>
            <sz val="9"/>
            <color indexed="81"/>
            <rFont val="MS P ゴシック"/>
            <family val="3"/>
            <charset val="128"/>
          </rPr>
          <t>P2P:</t>
        </r>
        <r>
          <rPr>
            <sz val="9"/>
            <color indexed="81"/>
            <rFont val="MS P ゴシック"/>
            <family val="3"/>
            <charset val="128"/>
          </rPr>
          <t xml:space="preserve">
1つ前のシートの内容を利用しています
LEFT関数と
FIND関数のコラボ</t>
        </r>
      </text>
    </comment>
    <comment ref="C3" authorId="0" shapeId="0" xr:uid="{2190D81F-6553-45A0-99CD-14E58E3E86F9}">
      <text>
        <r>
          <rPr>
            <b/>
            <sz val="9"/>
            <color indexed="81"/>
            <rFont val="MS P ゴシック"/>
            <family val="3"/>
            <charset val="128"/>
          </rPr>
          <t>P2P:</t>
        </r>
        <r>
          <rPr>
            <sz val="9"/>
            <color indexed="81"/>
            <rFont val="MS P ゴシック"/>
            <family val="3"/>
            <charset val="128"/>
          </rPr>
          <t xml:space="preserve">
MID関数とFIND関数のコラボ
MID関数は文字列の途中から文字を取り出す関数</t>
        </r>
      </text>
    </comment>
  </commentList>
</comments>
</file>

<file path=xl/sharedStrings.xml><?xml version="1.0" encoding="utf-8"?>
<sst xmlns="http://schemas.openxmlformats.org/spreadsheetml/2006/main" count="204" uniqueCount="130">
  <si>
    <t>名前</t>
    <rPh sb="0" eb="2">
      <t>ナマエ</t>
    </rPh>
    <phoneticPr fontId="9"/>
  </si>
  <si>
    <t>氏名</t>
    <rPh sb="0" eb="2">
      <t>シメイ</t>
    </rPh>
    <phoneticPr fontId="9"/>
  </si>
  <si>
    <t>不要なもの</t>
    <rPh sb="0" eb="2">
      <t>フヨウ</t>
    </rPh>
    <phoneticPr fontId="9"/>
  </si>
  <si>
    <t>蛇足</t>
    <rPh sb="0" eb="2">
      <t>ダソク</t>
    </rPh>
    <phoneticPr fontId="9"/>
  </si>
  <si>
    <t>強者が機会をねらって形勢をうかがっている様子</t>
    <rPh sb="20" eb="22">
      <t>ヨウス</t>
    </rPh>
    <phoneticPr fontId="9"/>
  </si>
  <si>
    <t>虎視耽耽</t>
    <rPh sb="0" eb="2">
      <t>コシ</t>
    </rPh>
    <rPh sb="2" eb="4">
      <t>タンタン</t>
    </rPh>
    <phoneticPr fontId="9"/>
  </si>
  <si>
    <t>他人の話に注意を払わず聞き流すこと</t>
    <rPh sb="3" eb="4">
      <t>ハナシ</t>
    </rPh>
    <phoneticPr fontId="9"/>
  </si>
  <si>
    <t>馬耳東風</t>
    <rPh sb="0" eb="4">
      <t>バジトウフウ</t>
    </rPh>
    <phoneticPr fontId="9"/>
  </si>
  <si>
    <t>烏の群れのように統一も規律もなく寄り集まった群衆</t>
    <phoneticPr fontId="9"/>
  </si>
  <si>
    <t>烏合の衆</t>
    <rPh sb="0" eb="2">
      <t>ウゴウ</t>
    </rPh>
    <rPh sb="3" eb="4">
      <t>シュウ</t>
    </rPh>
    <phoneticPr fontId="9"/>
  </si>
  <si>
    <t>意味</t>
    <rPh sb="0" eb="2">
      <t>イミ</t>
    </rPh>
    <phoneticPr fontId="15"/>
  </si>
  <si>
    <t>故事成語</t>
    <rPh sb="0" eb="2">
      <t>コジ</t>
    </rPh>
    <rPh sb="2" eb="4">
      <t>セイゴ</t>
    </rPh>
    <phoneticPr fontId="15"/>
  </si>
  <si>
    <t>受験に出る故事成語</t>
    <rPh sb="0" eb="2">
      <t>ジュケン</t>
    </rPh>
    <rPh sb="3" eb="4">
      <t>デ</t>
    </rPh>
    <rPh sb="5" eb="7">
      <t>コジ</t>
    </rPh>
    <rPh sb="7" eb="9">
      <t>セイゴ</t>
    </rPh>
    <phoneticPr fontId="9"/>
  </si>
  <si>
    <t>義巳</t>
    <rPh sb="0" eb="2">
      <t>ヨシミ</t>
    </rPh>
    <phoneticPr fontId="9"/>
  </si>
  <si>
    <t>佐々木</t>
    <rPh sb="0" eb="3">
      <t>ササキ</t>
    </rPh>
    <phoneticPr fontId="9"/>
  </si>
  <si>
    <t>喜代美</t>
    <rPh sb="0" eb="3">
      <t>キヨミ</t>
    </rPh>
    <phoneticPr fontId="9"/>
  </si>
  <si>
    <t>田丸</t>
    <rPh sb="0" eb="2">
      <t>タマル</t>
    </rPh>
    <phoneticPr fontId="9"/>
  </si>
  <si>
    <t>芳江</t>
    <rPh sb="0" eb="2">
      <t>ヨシエ</t>
    </rPh>
    <phoneticPr fontId="9"/>
  </si>
  <si>
    <t>住田</t>
    <rPh sb="0" eb="2">
      <t>スミダ</t>
    </rPh>
    <phoneticPr fontId="9"/>
  </si>
  <si>
    <t>博史</t>
    <rPh sb="0" eb="2">
      <t>ヒロシ</t>
    </rPh>
    <phoneticPr fontId="9"/>
  </si>
  <si>
    <t>佐藤</t>
    <rPh sb="0" eb="2">
      <t>サトウ</t>
    </rPh>
    <phoneticPr fontId="9"/>
  </si>
  <si>
    <t>フリガナ</t>
    <phoneticPr fontId="15"/>
  </si>
  <si>
    <t>名</t>
    <rPh sb="0" eb="1">
      <t>ナ</t>
    </rPh>
    <phoneticPr fontId="15"/>
  </si>
  <si>
    <t>氏</t>
    <rPh sb="0" eb="1">
      <t>ウジ</t>
    </rPh>
    <phoneticPr fontId="15"/>
  </si>
  <si>
    <t>NO</t>
    <phoneticPr fontId="15"/>
  </si>
  <si>
    <t>生徒名簿</t>
    <rPh sb="0" eb="2">
      <t>セイト</t>
    </rPh>
    <rPh sb="2" eb="4">
      <t>メイボ</t>
    </rPh>
    <phoneticPr fontId="9"/>
  </si>
  <si>
    <t>adam.smith@gakken.co.jp</t>
  </si>
  <si>
    <t>adam.smith</t>
  </si>
  <si>
    <t>アダム　スミス</t>
    <phoneticPr fontId="9"/>
  </si>
  <si>
    <t>t.okamoto@gakken.co.jp</t>
  </si>
  <si>
    <t>tomo.hayashi@gakken.co.jp</t>
  </si>
  <si>
    <t>osamu.mori@gakken.co.jp</t>
  </si>
  <si>
    <t>e.matsukichi@gakken.co.jp</t>
  </si>
  <si>
    <t>e.matsukichi</t>
    <phoneticPr fontId="9"/>
  </si>
  <si>
    <t>松吉　恵美</t>
    <rPh sb="0" eb="2">
      <t>マツキチ</t>
    </rPh>
    <rPh sb="3" eb="5">
      <t>エミ</t>
    </rPh>
    <phoneticPr fontId="9"/>
  </si>
  <si>
    <t>tarou.tanaka@gakken.co.jp</t>
  </si>
  <si>
    <t>tarou.tanaka</t>
  </si>
  <si>
    <t>田中　太郎</t>
    <rPh sb="0" eb="2">
      <t>タナカ</t>
    </rPh>
    <rPh sb="3" eb="5">
      <t>タロウ</t>
    </rPh>
    <phoneticPr fontId="9"/>
  </si>
  <si>
    <t>メールアドレス</t>
    <phoneticPr fontId="9"/>
  </si>
  <si>
    <t>文字数</t>
    <rPh sb="0" eb="3">
      <t>モジスウ</t>
    </rPh>
    <phoneticPr fontId="9"/>
  </si>
  <si>
    <t>アカウント</t>
    <phoneticPr fontId="9"/>
  </si>
  <si>
    <t>メールアドレスのアカウント発行</t>
    <rPh sb="13" eb="15">
      <t>ハッコウ</t>
    </rPh>
    <phoneticPr fontId="9"/>
  </si>
  <si>
    <t>音楽好き。８歳からピアノ、13歳からフルートを続けています。</t>
    <rPh sb="0" eb="2">
      <t>オンガク</t>
    </rPh>
    <rPh sb="2" eb="3">
      <t>ス</t>
    </rPh>
    <rPh sb="6" eb="7">
      <t>サイ</t>
    </rPh>
    <rPh sb="15" eb="16">
      <t>サイ</t>
    </rPh>
    <rPh sb="23" eb="24">
      <t>ツヅ</t>
    </rPh>
    <phoneticPr fontId="9"/>
  </si>
  <si>
    <t>柳沼 理恵子</t>
  </si>
  <si>
    <t>好きな言葉は「初志貫徹」です。いつも初心を忘れません。</t>
    <rPh sb="0" eb="1">
      <t>ス</t>
    </rPh>
    <rPh sb="3" eb="5">
      <t>コトバ</t>
    </rPh>
    <rPh sb="7" eb="11">
      <t>ショシカンテツ</t>
    </rPh>
    <rPh sb="18" eb="20">
      <t>ショシン</t>
    </rPh>
    <rPh sb="21" eb="22">
      <t>ワス</t>
    </rPh>
    <phoneticPr fontId="9"/>
  </si>
  <si>
    <t>大桑 高志</t>
  </si>
  <si>
    <t>昨年、車を買ってから、毎週ドライブに出かけます。出費がかさんで金欠です（涙）</t>
    <rPh sb="0" eb="2">
      <t>サクネン</t>
    </rPh>
    <rPh sb="3" eb="4">
      <t>クルマ</t>
    </rPh>
    <rPh sb="5" eb="6">
      <t>カ</t>
    </rPh>
    <rPh sb="11" eb="13">
      <t>マイシュウ</t>
    </rPh>
    <rPh sb="18" eb="19">
      <t>デ</t>
    </rPh>
    <rPh sb="24" eb="26">
      <t>シュッピ</t>
    </rPh>
    <rPh sb="31" eb="33">
      <t>キンケツ</t>
    </rPh>
    <rPh sb="36" eb="37">
      <t>ナミダ</t>
    </rPh>
    <phoneticPr fontId="9"/>
  </si>
  <si>
    <t>水島 龍之介</t>
  </si>
  <si>
    <t>毎月20冊の本を読みます。読書は誰にも負けません！</t>
    <rPh sb="13" eb="15">
      <t>ドクショ</t>
    </rPh>
    <rPh sb="16" eb="17">
      <t>ダレ</t>
    </rPh>
    <rPh sb="19" eb="20">
      <t>マ</t>
    </rPh>
    <phoneticPr fontId="9"/>
  </si>
  <si>
    <t>長谷川 智子</t>
  </si>
  <si>
    <t>子供のころから、大人になったら世界を旅したいと思っていました。</t>
    <rPh sb="0" eb="2">
      <t>コドモ</t>
    </rPh>
    <rPh sb="8" eb="10">
      <t>オトナ</t>
    </rPh>
    <rPh sb="15" eb="17">
      <t>セカイ</t>
    </rPh>
    <rPh sb="18" eb="19">
      <t>タビ</t>
    </rPh>
    <rPh sb="23" eb="24">
      <t>オモ</t>
    </rPh>
    <phoneticPr fontId="9"/>
  </si>
  <si>
    <t>柏木 豊</t>
  </si>
  <si>
    <t>趣味は映画観賞です。週末は映画をよく観に行きます。</t>
    <rPh sb="0" eb="2">
      <t>シュミ</t>
    </rPh>
    <rPh sb="3" eb="5">
      <t>エイガ</t>
    </rPh>
    <rPh sb="5" eb="7">
      <t>カンショウ</t>
    </rPh>
    <rPh sb="10" eb="12">
      <t>シュウマツ</t>
    </rPh>
    <rPh sb="13" eb="15">
      <t>エイガ</t>
    </rPh>
    <rPh sb="18" eb="19">
      <t>ミ</t>
    </rPh>
    <rPh sb="20" eb="21">
      <t>イ</t>
    </rPh>
    <phoneticPr fontId="9"/>
  </si>
  <si>
    <t>磐田 雄介</t>
  </si>
  <si>
    <t>字数制限</t>
    <rPh sb="0" eb="1">
      <t>ジ</t>
    </rPh>
    <rPh sb="1" eb="2">
      <t>スウ</t>
    </rPh>
    <rPh sb="2" eb="4">
      <t>セイゲン</t>
    </rPh>
    <phoneticPr fontId="9"/>
  </si>
  <si>
    <t>ひとこと自己紹介（30字以内）</t>
    <rPh sb="4" eb="6">
      <t>ジコ</t>
    </rPh>
    <rPh sb="6" eb="8">
      <t>ショウカイ</t>
    </rPh>
    <rPh sb="11" eb="12">
      <t>ジ</t>
    </rPh>
    <rPh sb="12" eb="14">
      <t>イナイ</t>
    </rPh>
    <phoneticPr fontId="9"/>
  </si>
  <si>
    <t>苗字と名前の間にスペースが必ず入っていることが条件</t>
    <rPh sb="0" eb="2">
      <t>ミョウジ</t>
    </rPh>
    <rPh sb="3" eb="5">
      <t>ナマエ</t>
    </rPh>
    <rPh sb="6" eb="7">
      <t>アイダ</t>
    </rPh>
    <rPh sb="13" eb="14">
      <t>カナラ</t>
    </rPh>
    <rPh sb="15" eb="16">
      <t>ハイ</t>
    </rPh>
    <rPh sb="23" eb="25">
      <t>ジョウケン</t>
    </rPh>
    <phoneticPr fontId="9"/>
  </si>
  <si>
    <t>男</t>
    <rPh sb="0" eb="1">
      <t>オトコ</t>
    </rPh>
    <phoneticPr fontId="9"/>
  </si>
  <si>
    <t>高橋 雄三</t>
  </si>
  <si>
    <t>女</t>
    <rPh sb="0" eb="1">
      <t>オンナ</t>
    </rPh>
    <phoneticPr fontId="9"/>
  </si>
  <si>
    <t>松本 愛</t>
  </si>
  <si>
    <t>本橋 浩二</t>
  </si>
  <si>
    <t>相沢 弘子</t>
  </si>
  <si>
    <t>森 茂</t>
  </si>
  <si>
    <t>年齢</t>
    <rPh sb="0" eb="2">
      <t>ネンレイ</t>
    </rPh>
    <phoneticPr fontId="9"/>
  </si>
  <si>
    <t>性別</t>
    <rPh sb="0" eb="2">
      <t>セイベツ</t>
    </rPh>
    <phoneticPr fontId="9"/>
  </si>
  <si>
    <t>名</t>
    <rPh sb="0" eb="1">
      <t>メイ</t>
    </rPh>
    <phoneticPr fontId="9"/>
  </si>
  <si>
    <t>姓</t>
    <rPh sb="0" eb="1">
      <t>セイ</t>
    </rPh>
    <phoneticPr fontId="9"/>
  </si>
  <si>
    <t>勉強会参加者リスト</t>
    <rPh sb="0" eb="2">
      <t>ベンキョウ</t>
    </rPh>
    <rPh sb="2" eb="3">
      <t>カイ</t>
    </rPh>
    <rPh sb="3" eb="6">
      <t>サンカシャ</t>
    </rPh>
    <phoneticPr fontId="9"/>
  </si>
  <si>
    <t>商品番号のコードに含まれる「-」の前の文字列を取り出したい</t>
    <rPh sb="0" eb="4">
      <t>ショウヒンバンゴウ</t>
    </rPh>
    <rPh sb="9" eb="10">
      <t>フク</t>
    </rPh>
    <rPh sb="17" eb="18">
      <t>マエ</t>
    </rPh>
    <rPh sb="19" eb="22">
      <t>モジレツ</t>
    </rPh>
    <rPh sb="23" eb="24">
      <t>ト</t>
    </rPh>
    <rPh sb="25" eb="26">
      <t>ダ</t>
    </rPh>
    <phoneticPr fontId="9"/>
  </si>
  <si>
    <t>@マークより１つ少ない文字列数を先頭から抜き出す</t>
    <rPh sb="8" eb="9">
      <t>スク</t>
    </rPh>
    <rPh sb="11" eb="15">
      <t>モジレツスウ</t>
    </rPh>
    <rPh sb="16" eb="18">
      <t>セントウ</t>
    </rPh>
    <rPh sb="20" eb="21">
      <t>ヌ</t>
    </rPh>
    <rPh sb="22" eb="23">
      <t>ダ</t>
    </rPh>
    <phoneticPr fontId="9"/>
  </si>
  <si>
    <t>アドレス帳</t>
    <rPh sb="4" eb="5">
      <t>チョウ</t>
    </rPh>
    <phoneticPr fontId="9"/>
  </si>
  <si>
    <t>その「＠」のある位置+1文字目から</t>
    <rPh sb="8" eb="10">
      <t>イチ</t>
    </rPh>
    <rPh sb="12" eb="15">
      <t>モジメ</t>
    </rPh>
    <phoneticPr fontId="9"/>
  </si>
  <si>
    <t>先頭から「＠」を探して</t>
    <rPh sb="0" eb="2">
      <t>セントウ</t>
    </rPh>
    <rPh sb="8" eb="9">
      <t>サガ</t>
    </rPh>
    <phoneticPr fontId="9"/>
  </si>
  <si>
    <t>MID(A3,FIND("@",A3)+1,100)</t>
    <phoneticPr fontId="9"/>
  </si>
  <si>
    <t>jack-lucky@star.com</t>
    <phoneticPr fontId="9"/>
  </si>
  <si>
    <t>o.mori@yahou.ne.jp</t>
    <phoneticPr fontId="9"/>
  </si>
  <si>
    <t>matsukichi@hyper-net.ne.jp</t>
    <phoneticPr fontId="9"/>
  </si>
  <si>
    <t>tarou.tanaka@gakken.co.jp</t>
    <phoneticPr fontId="9"/>
  </si>
  <si>
    <t>ドメイン</t>
    <phoneticPr fontId="9"/>
  </si>
  <si>
    <t>何カ月で達成するのかを求める</t>
    <rPh sb="0" eb="1">
      <t>ナン</t>
    </rPh>
    <rPh sb="2" eb="3">
      <t>ゲツ</t>
    </rPh>
    <rPh sb="4" eb="6">
      <t>タッセイ</t>
    </rPh>
    <rPh sb="11" eb="12">
      <t>モト</t>
    </rPh>
    <phoneticPr fontId="9"/>
  </si>
  <si>
    <t>利率と積み立て額 と ゴール額から</t>
    <rPh sb="0" eb="2">
      <t>リリツ</t>
    </rPh>
    <rPh sb="3" eb="4">
      <t>ツ</t>
    </rPh>
    <rPh sb="5" eb="6">
      <t>タ</t>
    </rPh>
    <rPh sb="7" eb="8">
      <t>ガク</t>
    </rPh>
    <rPh sb="14" eb="15">
      <t>ガク</t>
    </rPh>
    <phoneticPr fontId="9"/>
  </si>
  <si>
    <t>NPER</t>
    <phoneticPr fontId="9"/>
  </si>
  <si>
    <t>積立期間（月）</t>
    <rPh sb="0" eb="2">
      <t>ツミタテ</t>
    </rPh>
    <rPh sb="2" eb="4">
      <t>キカン</t>
    </rPh>
    <rPh sb="5" eb="6">
      <t>ツキ</t>
    </rPh>
    <phoneticPr fontId="9"/>
  </si>
  <si>
    <t>目標金額</t>
    <rPh sb="0" eb="2">
      <t>モクヒョウ</t>
    </rPh>
    <rPh sb="2" eb="4">
      <t>キンガク</t>
    </rPh>
    <phoneticPr fontId="9"/>
  </si>
  <si>
    <t>利率（年）</t>
    <rPh sb="0" eb="2">
      <t>リリツ</t>
    </rPh>
    <rPh sb="3" eb="4">
      <t>ネン</t>
    </rPh>
    <phoneticPr fontId="9"/>
  </si>
  <si>
    <t>積立額（月）</t>
    <rPh sb="0" eb="3">
      <t>ツミタテガク</t>
    </rPh>
    <rPh sb="4" eb="5">
      <t>ツキ</t>
    </rPh>
    <phoneticPr fontId="9"/>
  </si>
  <si>
    <t>目標金額に達するまでの積立期間</t>
    <rPh sb="0" eb="2">
      <t>モクヒョウ</t>
    </rPh>
    <rPh sb="2" eb="4">
      <t>キンガク</t>
    </rPh>
    <rPh sb="5" eb="6">
      <t>タッ</t>
    </rPh>
    <rPh sb="11" eb="13">
      <t>ツミタテ</t>
    </rPh>
    <rPh sb="13" eb="15">
      <t>キカン</t>
    </rPh>
    <phoneticPr fontId="9"/>
  </si>
  <si>
    <t>毎月の返済額を計算</t>
    <rPh sb="0" eb="2">
      <t>マイツキ</t>
    </rPh>
    <rPh sb="3" eb="6">
      <t>ヘンサイガク</t>
    </rPh>
    <rPh sb="7" eb="9">
      <t>ケイサン</t>
    </rPh>
    <phoneticPr fontId="9"/>
  </si>
  <si>
    <t>借入金に対し 利率と期間から</t>
    <rPh sb="0" eb="3">
      <t>シャクニュウキン</t>
    </rPh>
    <rPh sb="4" eb="5">
      <t>タイ</t>
    </rPh>
    <rPh sb="7" eb="9">
      <t>リリツ</t>
    </rPh>
    <rPh sb="10" eb="12">
      <t>キカン</t>
    </rPh>
    <phoneticPr fontId="9"/>
  </si>
  <si>
    <t>毎月の返済額</t>
    <rPh sb="0" eb="2">
      <t>マイツキ</t>
    </rPh>
    <rPh sb="3" eb="6">
      <t>ヘンサイガク</t>
    </rPh>
    <phoneticPr fontId="9"/>
  </si>
  <si>
    <t>期間（年）</t>
    <rPh sb="0" eb="2">
      <t>キカン</t>
    </rPh>
    <rPh sb="3" eb="4">
      <t>ネン</t>
    </rPh>
    <phoneticPr fontId="9"/>
  </si>
  <si>
    <t>借入額</t>
    <rPh sb="0" eb="2">
      <t>カリイレ</t>
    </rPh>
    <rPh sb="2" eb="3">
      <t>ガク</t>
    </rPh>
    <phoneticPr fontId="9"/>
  </si>
  <si>
    <t>住宅ローンの返済額</t>
    <rPh sb="0" eb="2">
      <t>ジュウタク</t>
    </rPh>
    <rPh sb="6" eb="8">
      <t>ヘンサイ</t>
    </rPh>
    <rPh sb="8" eb="9">
      <t>ガク</t>
    </rPh>
    <phoneticPr fontId="9"/>
  </si>
  <si>
    <t>利率の幅を考えた場合(利率によって 差額を見てみたい表を作る場合）</t>
    <rPh sb="0" eb="2">
      <t>リリツ</t>
    </rPh>
    <rPh sb="3" eb="4">
      <t>ハバ</t>
    </rPh>
    <rPh sb="5" eb="6">
      <t>カンガ</t>
    </rPh>
    <rPh sb="8" eb="10">
      <t>バアイ</t>
    </rPh>
    <rPh sb="11" eb="13">
      <t>リリツ</t>
    </rPh>
    <rPh sb="18" eb="20">
      <t>サガク</t>
    </rPh>
    <rPh sb="21" eb="22">
      <t>ミ</t>
    </rPh>
    <rPh sb="26" eb="27">
      <t>ヒョウ</t>
    </rPh>
    <rPh sb="28" eb="29">
      <t>ツク</t>
    </rPh>
    <rPh sb="30" eb="32">
      <t>バアイ</t>
    </rPh>
    <phoneticPr fontId="9"/>
  </si>
  <si>
    <t>返済期間</t>
    <rPh sb="0" eb="2">
      <t>ヘンサイ</t>
    </rPh>
    <rPh sb="2" eb="4">
      <t>キカン</t>
    </rPh>
    <phoneticPr fontId="9"/>
  </si>
  <si>
    <t>利率</t>
    <rPh sb="0" eb="2">
      <t>リリツ</t>
    </rPh>
    <phoneticPr fontId="9"/>
  </si>
  <si>
    <t>住宅ローン返済額のシミュレーション</t>
    <rPh sb="0" eb="2">
      <t>ジュウタク</t>
    </rPh>
    <rPh sb="5" eb="8">
      <t>ヘンサイガク</t>
    </rPh>
    <phoneticPr fontId="9"/>
  </si>
  <si>
    <t>積立額</t>
    <rPh sb="0" eb="3">
      <t>ツミタテガク</t>
    </rPh>
    <phoneticPr fontId="9"/>
  </si>
  <si>
    <t>毎月の積立額</t>
    <rPh sb="0" eb="2">
      <t>マイツキ</t>
    </rPh>
    <rPh sb="3" eb="5">
      <t>ツミタテ</t>
    </rPh>
    <rPh sb="5" eb="6">
      <t>ガク</t>
    </rPh>
    <phoneticPr fontId="9"/>
  </si>
  <si>
    <t>目標額</t>
    <rPh sb="0" eb="2">
      <t>モクヒョウ</t>
    </rPh>
    <phoneticPr fontId="9"/>
  </si>
  <si>
    <t>積立預金の積立額</t>
    <rPh sb="0" eb="2">
      <t>ツミタテ</t>
    </rPh>
    <rPh sb="2" eb="4">
      <t>ヨキン</t>
    </rPh>
    <rPh sb="5" eb="8">
      <t>ツミタテガク</t>
    </rPh>
    <phoneticPr fontId="9"/>
  </si>
  <si>
    <t>フラッシュフィルを使用することも可能</t>
    <rPh sb="9" eb="11">
      <t>シヨウ</t>
    </rPh>
    <rPh sb="16" eb="18">
      <t>カノウ</t>
    </rPh>
    <phoneticPr fontId="8"/>
  </si>
  <si>
    <t>使い分け注意</t>
    <rPh sb="0" eb="1">
      <t>ツカ</t>
    </rPh>
    <rPh sb="2" eb="3">
      <t>ワ</t>
    </rPh>
    <rPh sb="4" eb="6">
      <t>チュウイ</t>
    </rPh>
    <phoneticPr fontId="8"/>
  </si>
  <si>
    <t>　関数　→　文字列を参照するため 変更の際に 都度 変化</t>
    <rPh sb="1" eb="3">
      <t>カンスウ</t>
    </rPh>
    <rPh sb="6" eb="9">
      <t>モジレツ</t>
    </rPh>
    <rPh sb="10" eb="12">
      <t>サンショウ</t>
    </rPh>
    <rPh sb="17" eb="19">
      <t>ヘンコウ</t>
    </rPh>
    <rPh sb="20" eb="21">
      <t>サイ</t>
    </rPh>
    <rPh sb="23" eb="25">
      <t>ツド</t>
    </rPh>
    <rPh sb="26" eb="28">
      <t>ヘンカ</t>
    </rPh>
    <phoneticPr fontId="8"/>
  </si>
  <si>
    <t>※注意点※</t>
    <rPh sb="1" eb="4">
      <t>チュウイテン</t>
    </rPh>
    <phoneticPr fontId="8"/>
  </si>
  <si>
    <t>読み(フリガナ）</t>
    <rPh sb="0" eb="1">
      <t>ヨ</t>
    </rPh>
    <phoneticPr fontId="15"/>
  </si>
  <si>
    <t>あいうえおAかきく</t>
    <phoneticPr fontId="8"/>
  </si>
  <si>
    <t>あかさたなはまAやら</t>
    <phoneticPr fontId="8"/>
  </si>
  <si>
    <t>OPQRSATUVW</t>
    <phoneticPr fontId="8"/>
  </si>
  <si>
    <t>探し出す場所</t>
    <rPh sb="0" eb="1">
      <t>サガ</t>
    </rPh>
    <rPh sb="2" eb="3">
      <t>ダ</t>
    </rPh>
    <rPh sb="4" eb="6">
      <t>バショ</t>
    </rPh>
    <phoneticPr fontId="8"/>
  </si>
  <si>
    <t>先頭から何文字目？</t>
    <rPh sb="0" eb="2">
      <t>セントウ</t>
    </rPh>
    <rPh sb="4" eb="8">
      <t>ナンモジメ</t>
    </rPh>
    <phoneticPr fontId="8"/>
  </si>
  <si>
    <t>取り出し元</t>
    <rPh sb="0" eb="1">
      <t>ト</t>
    </rPh>
    <rPh sb="2" eb="3">
      <t>ダ</t>
    </rPh>
    <rPh sb="4" eb="5">
      <t>モト</t>
    </rPh>
    <phoneticPr fontId="8"/>
  </si>
  <si>
    <t>取り出した文字列</t>
    <rPh sb="0" eb="1">
      <t>ト</t>
    </rPh>
    <rPh sb="2" eb="3">
      <t>ダ</t>
    </rPh>
    <rPh sb="5" eb="8">
      <t>モジレツ</t>
    </rPh>
    <phoneticPr fontId="8"/>
  </si>
  <si>
    <t>tarou.tanaka</t>
    <phoneticPr fontId="8"/>
  </si>
  <si>
    <t>　フラッシュフィル　→　操作時のみ結果を表示（自動変化はない）…手入力のデータを基準に判断</t>
    <rPh sb="12" eb="15">
      <t>ソウサジ</t>
    </rPh>
    <rPh sb="17" eb="19">
      <t>ケッカ</t>
    </rPh>
    <rPh sb="20" eb="22">
      <t>ヒョウジ</t>
    </rPh>
    <rPh sb="23" eb="25">
      <t>ジドウ</t>
    </rPh>
    <rPh sb="25" eb="27">
      <t>ヘンカ</t>
    </rPh>
    <rPh sb="32" eb="35">
      <t>テニュウリョク</t>
    </rPh>
    <rPh sb="40" eb="42">
      <t>キジュン</t>
    </rPh>
    <rPh sb="43" eb="45">
      <t>ハンダン</t>
    </rPh>
    <phoneticPr fontId="8"/>
  </si>
  <si>
    <t>LEFTとFIND関数のコラボ</t>
    <rPh sb="9" eb="11">
      <t>カンスウ</t>
    </rPh>
    <phoneticPr fontId="8"/>
  </si>
  <si>
    <t>以降から最大100字 取り出してください</t>
    <rPh sb="0" eb="2">
      <t>イコウ</t>
    </rPh>
    <rPh sb="4" eb="6">
      <t>サイダイ</t>
    </rPh>
    <rPh sb="9" eb="10">
      <t>ジ</t>
    </rPh>
    <rPh sb="11" eb="12">
      <t>ト</t>
    </rPh>
    <rPh sb="13" eb="14">
      <t>ダ</t>
    </rPh>
    <phoneticPr fontId="9"/>
  </si>
  <si>
    <t>MID関数とFIND関数のコラボ</t>
    <rPh sb="3" eb="5">
      <t>カンスウ</t>
    </rPh>
    <rPh sb="10" eb="12">
      <t>カンスウ</t>
    </rPh>
    <phoneticPr fontId="8"/>
  </si>
  <si>
    <t>林下　宗一郎</t>
    <rPh sb="0" eb="2">
      <t>ハヤシシタ</t>
    </rPh>
    <rPh sb="3" eb="6">
      <t>ソウイチロウ</t>
    </rPh>
    <phoneticPr fontId="9"/>
  </si>
  <si>
    <t>s.hayashishita</t>
    <phoneticPr fontId="8"/>
  </si>
  <si>
    <t>松野平　健介</t>
    <rPh sb="0" eb="3">
      <t>マツノダイラ</t>
    </rPh>
    <rPh sb="4" eb="6">
      <t>ケンスケ</t>
    </rPh>
    <phoneticPr fontId="9"/>
  </si>
  <si>
    <t>k.matsunodaira</t>
    <phoneticPr fontId="8"/>
  </si>
  <si>
    <t>※アカウントは12文字まで(13文字以上はセルに色が付く）</t>
    <rPh sb="16" eb="18">
      <t>モジ</t>
    </rPh>
    <rPh sb="18" eb="20">
      <t>イジョウ</t>
    </rPh>
    <rPh sb="24" eb="25">
      <t>イロ</t>
    </rPh>
    <rPh sb="26" eb="27">
      <t>ツ</t>
    </rPh>
    <phoneticPr fontId="9"/>
  </si>
  <si>
    <r>
      <t>社内報原稿　「新入社員ひとこと自己紹介」</t>
    </r>
    <r>
      <rPr>
        <b/>
        <sz val="11"/>
        <color theme="1"/>
        <rFont val="Yu Gothic"/>
        <family val="3"/>
        <charset val="128"/>
        <scheme val="minor"/>
      </rPr>
      <t>(ひとこと自己紹介は 30字以内 とする）</t>
    </r>
    <rPh sb="0" eb="3">
      <t>シャナイホウ</t>
    </rPh>
    <rPh sb="3" eb="5">
      <t>ゲンコウ</t>
    </rPh>
    <rPh sb="7" eb="9">
      <t>シンニュウ</t>
    </rPh>
    <rPh sb="9" eb="11">
      <t>シャイン</t>
    </rPh>
    <rPh sb="15" eb="19">
      <t>ジコショウカイ</t>
    </rPh>
    <rPh sb="25" eb="29">
      <t>ジコショウカイ</t>
    </rPh>
    <rPh sb="33" eb="36">
      <t>ジイナイ</t>
    </rPh>
    <phoneticPr fontId="9"/>
  </si>
  <si>
    <t>あいうえお</t>
    <phoneticPr fontId="8"/>
  </si>
  <si>
    <t>磐田 雄介</t>
    <phoneticPr fontId="8"/>
  </si>
  <si>
    <t>s.hayashishita@gakken.co.jp</t>
  </si>
  <si>
    <t>k.matsunodaira@gakken.co.jp</t>
  </si>
  <si>
    <t>&lt;練習用＞</t>
    <rPh sb="1" eb="3">
      <t>レンシュウ</t>
    </rPh>
    <rPh sb="3" eb="4">
      <t>ヨウ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</si>
</sst>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b/>
      <sz val="11"/>
      <color theme="0"/>
      <name val="Yu Gothic"/>
      <family val="2"/>
      <charset val="128"/>
      <scheme val="minor"/>
    </font>
    <font>
      <b/>
      <sz val="11"/>
      <color theme="1"/>
      <name val="Yu Gothic"/>
      <family val="2"/>
      <charset val="128"/>
      <scheme val="minor"/>
    </font>
    <font>
      <b/>
      <sz val="18"/>
      <color theme="3"/>
      <name val="Yu Gothic Light"/>
      <family val="2"/>
      <charset val="128"/>
      <scheme val="maj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theme="4"/>
      </patternFill>
    </fill>
    <fill>
      <patternFill patternType="solid">
        <fgColor theme="2" tint="-0.499984740745262"/>
        <bgColor theme="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2" tint="-9.9948118533890809E-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9.9948118533890809E-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6" tint="0.59996337778862885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0.59996337778862885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0.39994506668294322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 tint="0.59996337778862885"/>
      </right>
      <top style="thin">
        <color theme="6"/>
      </top>
      <bottom style="thin">
        <color theme="6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theme="3" tint="0.79998168889431442"/>
      </bottom>
      <diagonal/>
    </border>
    <border>
      <left style="thin">
        <color rgb="FF0070C0"/>
      </left>
      <right style="thin">
        <color rgb="FF0070C0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3" tint="0.7999816888943144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 tint="0.5999633777886288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12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90">
    <xf numFmtId="0" fontId="0" fillId="0" borderId="0" xfId="0"/>
    <xf numFmtId="0" fontId="4" fillId="0" borderId="0" xfId="9">
      <alignment vertical="center"/>
    </xf>
    <xf numFmtId="0" fontId="4" fillId="0" borderId="5" xfId="9" applyBorder="1">
      <alignment vertical="center"/>
    </xf>
    <xf numFmtId="0" fontId="4" fillId="0" borderId="5" xfId="9" applyBorder="1" applyAlignment="1">
      <alignment horizontal="center" vertical="center"/>
    </xf>
    <xf numFmtId="0" fontId="4" fillId="0" borderId="1" xfId="9" applyBorder="1">
      <alignment vertical="center"/>
    </xf>
    <xf numFmtId="0" fontId="4" fillId="0" borderId="1" xfId="9" applyBorder="1" applyAlignment="1">
      <alignment horizontal="center" vertical="center"/>
    </xf>
    <xf numFmtId="0" fontId="13" fillId="7" borderId="1" xfId="9" applyFont="1" applyFill="1" applyBorder="1" applyAlignment="1">
      <alignment horizontal="center" vertical="center"/>
    </xf>
    <xf numFmtId="0" fontId="11" fillId="8" borderId="6" xfId="9" applyFont="1" applyFill="1" applyBorder="1" applyAlignment="1">
      <alignment horizontal="center" vertical="center"/>
    </xf>
    <xf numFmtId="0" fontId="11" fillId="8" borderId="7" xfId="9" applyFont="1" applyFill="1" applyBorder="1" applyAlignment="1">
      <alignment horizontal="center" vertical="center"/>
    </xf>
    <xf numFmtId="0" fontId="11" fillId="8" borderId="8" xfId="9" applyFont="1" applyFill="1" applyBorder="1" applyAlignment="1">
      <alignment horizontal="center" vertical="center"/>
    </xf>
    <xf numFmtId="0" fontId="12" fillId="0" borderId="0" xfId="9" applyFont="1">
      <alignment vertical="center"/>
    </xf>
    <xf numFmtId="0" fontId="4" fillId="0" borderId="0" xfId="9" applyAlignment="1">
      <alignment vertical="center" wrapText="1"/>
    </xf>
    <xf numFmtId="0" fontId="4" fillId="0" borderId="9" xfId="9" applyBorder="1" applyAlignment="1">
      <alignment horizontal="center" vertical="center"/>
    </xf>
    <xf numFmtId="0" fontId="16" fillId="0" borderId="9" xfId="9" applyFont="1" applyBorder="1" applyAlignment="1">
      <alignment vertical="center" wrapText="1"/>
    </xf>
    <xf numFmtId="0" fontId="4" fillId="0" borderId="9" xfId="9" applyBorder="1">
      <alignment vertical="center"/>
    </xf>
    <xf numFmtId="0" fontId="17" fillId="0" borderId="9" xfId="9" applyFont="1" applyBorder="1" applyAlignment="1">
      <alignment vertical="center" wrapText="1"/>
    </xf>
    <xf numFmtId="0" fontId="11" fillId="4" borderId="9" xfId="9" applyFont="1" applyFill="1" applyBorder="1" applyAlignment="1">
      <alignment horizontal="center" vertical="center"/>
    </xf>
    <xf numFmtId="0" fontId="11" fillId="4" borderId="9" xfId="9" applyFont="1" applyFill="1" applyBorder="1" applyAlignment="1">
      <alignment horizontal="center" vertical="center" wrapText="1"/>
    </xf>
    <xf numFmtId="0" fontId="4" fillId="0" borderId="4" xfId="9" applyBorder="1" applyAlignment="1">
      <alignment horizontal="center" vertical="center"/>
    </xf>
    <xf numFmtId="0" fontId="4" fillId="0" borderId="4" xfId="9" applyBorder="1">
      <alignment vertical="center"/>
    </xf>
    <xf numFmtId="0" fontId="11" fillId="5" borderId="10" xfId="9" applyFont="1" applyFill="1" applyBorder="1" applyAlignment="1">
      <alignment horizontal="center" vertical="center"/>
    </xf>
    <xf numFmtId="0" fontId="11" fillId="5" borderId="11" xfId="9" applyFont="1" applyFill="1" applyBorder="1" applyAlignment="1">
      <alignment horizontal="center" vertical="center"/>
    </xf>
    <xf numFmtId="0" fontId="11" fillId="5" borderId="12" xfId="9" applyFont="1" applyFill="1" applyBorder="1" applyAlignment="1">
      <alignment horizontal="center" vertical="center"/>
    </xf>
    <xf numFmtId="0" fontId="18" fillId="0" borderId="0" xfId="9" applyFont="1">
      <alignment vertical="center"/>
    </xf>
    <xf numFmtId="0" fontId="4" fillId="0" borderId="0" xfId="9" quotePrefix="1">
      <alignment vertical="center"/>
    </xf>
    <xf numFmtId="0" fontId="4" fillId="0" borderId="13" xfId="9" applyBorder="1">
      <alignment vertical="center"/>
    </xf>
    <xf numFmtId="0" fontId="11" fillId="5" borderId="14" xfId="9" applyFont="1" applyFill="1" applyBorder="1" applyAlignment="1">
      <alignment horizontal="center" vertical="center"/>
    </xf>
    <xf numFmtId="0" fontId="11" fillId="5" borderId="15" xfId="9" applyFont="1" applyFill="1" applyBorder="1" applyAlignment="1">
      <alignment horizontal="center" vertical="center"/>
    </xf>
    <xf numFmtId="0" fontId="11" fillId="5" borderId="16" xfId="9" applyFont="1" applyFill="1" applyBorder="1" applyAlignment="1">
      <alignment horizontal="center" vertical="center"/>
    </xf>
    <xf numFmtId="0" fontId="11" fillId="5" borderId="17" xfId="9" applyFont="1" applyFill="1" applyBorder="1" applyAlignment="1">
      <alignment horizontal="center" vertical="center"/>
    </xf>
    <xf numFmtId="0" fontId="11" fillId="5" borderId="18" xfId="9" applyFont="1" applyFill="1" applyBorder="1" applyAlignment="1">
      <alignment horizontal="center" vertical="center"/>
    </xf>
    <xf numFmtId="6" fontId="0" fillId="0" borderId="19" xfId="11" applyFont="1" applyBorder="1">
      <alignment vertical="center"/>
    </xf>
    <xf numFmtId="10" fontId="4" fillId="0" borderId="19" xfId="9" applyNumberFormat="1" applyBorder="1">
      <alignment vertical="center"/>
    </xf>
    <xf numFmtId="0" fontId="10" fillId="3" borderId="19" xfId="9" applyFont="1" applyFill="1" applyBorder="1">
      <alignment vertical="center"/>
    </xf>
    <xf numFmtId="0" fontId="11" fillId="4" borderId="21" xfId="9" applyFont="1" applyFill="1" applyBorder="1">
      <alignment vertical="center"/>
    </xf>
    <xf numFmtId="0" fontId="4" fillId="0" borderId="20" xfId="9" applyBorder="1">
      <alignment vertical="center"/>
    </xf>
    <xf numFmtId="0" fontId="11" fillId="4" borderId="22" xfId="9" applyFont="1" applyFill="1" applyBorder="1">
      <alignment vertical="center"/>
    </xf>
    <xf numFmtId="10" fontId="4" fillId="0" borderId="20" xfId="9" applyNumberFormat="1" applyBorder="1">
      <alignment vertical="center"/>
    </xf>
    <xf numFmtId="0" fontId="11" fillId="4" borderId="23" xfId="9" applyFont="1" applyFill="1" applyBorder="1">
      <alignment vertical="center"/>
    </xf>
    <xf numFmtId="6" fontId="0" fillId="0" borderId="20" xfId="11" applyFont="1" applyBorder="1">
      <alignment vertical="center"/>
    </xf>
    <xf numFmtId="0" fontId="11" fillId="4" borderId="24" xfId="9" applyFont="1" applyFill="1" applyBorder="1">
      <alignment vertical="center"/>
    </xf>
    <xf numFmtId="6" fontId="4" fillId="0" borderId="1" xfId="9" applyNumberFormat="1" applyBorder="1">
      <alignment vertical="center"/>
    </xf>
    <xf numFmtId="6" fontId="4" fillId="0" borderId="25" xfId="9" applyNumberFormat="1" applyBorder="1">
      <alignment vertical="center"/>
    </xf>
    <xf numFmtId="0" fontId="11" fillId="8" borderId="26" xfId="9" applyFont="1" applyFill="1" applyBorder="1" applyAlignment="1">
      <alignment horizontal="center" vertical="center"/>
    </xf>
    <xf numFmtId="6" fontId="4" fillId="0" borderId="2" xfId="9" applyNumberFormat="1" applyBorder="1">
      <alignment vertical="center"/>
    </xf>
    <xf numFmtId="6" fontId="4" fillId="0" borderId="3" xfId="9" applyNumberFormat="1" applyBorder="1">
      <alignment vertical="center"/>
    </xf>
    <xf numFmtId="0" fontId="11" fillId="8" borderId="27" xfId="9" applyFont="1" applyFill="1" applyBorder="1" applyAlignment="1">
      <alignment horizontal="center" vertical="center"/>
    </xf>
    <xf numFmtId="10" fontId="11" fillId="8" borderId="26" xfId="9" applyNumberFormat="1" applyFont="1" applyFill="1" applyBorder="1" applyAlignment="1">
      <alignment horizontal="center" vertical="center"/>
    </xf>
    <xf numFmtId="6" fontId="0" fillId="0" borderId="1" xfId="11" applyFont="1" applyBorder="1">
      <alignment vertical="center"/>
    </xf>
    <xf numFmtId="0" fontId="11" fillId="8" borderId="1" xfId="9" applyFont="1" applyFill="1" applyBorder="1" applyAlignment="1">
      <alignment horizontal="center" vertical="center"/>
    </xf>
    <xf numFmtId="6" fontId="4" fillId="0" borderId="0" xfId="9" applyNumberFormat="1">
      <alignment vertical="center"/>
    </xf>
    <xf numFmtId="10" fontId="4" fillId="0" borderId="0" xfId="9" applyNumberFormat="1">
      <alignment vertical="center"/>
    </xf>
    <xf numFmtId="6" fontId="4" fillId="0" borderId="28" xfId="9" applyNumberFormat="1" applyBorder="1">
      <alignment vertical="center"/>
    </xf>
    <xf numFmtId="10" fontId="4" fillId="0" borderId="28" xfId="9" applyNumberFormat="1" applyBorder="1">
      <alignment vertical="center"/>
    </xf>
    <xf numFmtId="0" fontId="11" fillId="2" borderId="28" xfId="9" applyFont="1" applyFill="1" applyBorder="1" applyAlignment="1">
      <alignment horizontal="center" vertical="center"/>
    </xf>
    <xf numFmtId="0" fontId="11" fillId="2" borderId="29" xfId="9" applyFont="1" applyFill="1" applyBorder="1">
      <alignment vertical="center"/>
    </xf>
    <xf numFmtId="0" fontId="4" fillId="0" borderId="28" xfId="9" applyBorder="1">
      <alignment vertical="center"/>
    </xf>
    <xf numFmtId="0" fontId="11" fillId="2" borderId="30" xfId="9" applyFont="1" applyFill="1" applyBorder="1">
      <alignment vertical="center"/>
    </xf>
    <xf numFmtId="6" fontId="0" fillId="0" borderId="28" xfId="11" applyFont="1" applyBorder="1">
      <alignment vertical="center"/>
    </xf>
    <xf numFmtId="0" fontId="11" fillId="2" borderId="31" xfId="9" applyFont="1" applyFill="1" applyBorder="1">
      <alignment vertical="center"/>
    </xf>
    <xf numFmtId="0" fontId="14" fillId="6" borderId="5" xfId="9" applyFont="1" applyFill="1" applyBorder="1" applyAlignment="1">
      <alignment horizontal="center" vertical="center"/>
    </xf>
    <xf numFmtId="0" fontId="10" fillId="6" borderId="5" xfId="9" applyFont="1" applyFill="1" applyBorder="1" applyAlignment="1">
      <alignment horizontal="center" vertical="center"/>
    </xf>
    <xf numFmtId="0" fontId="3" fillId="0" borderId="0" xfId="9" applyFont="1">
      <alignment vertical="center"/>
    </xf>
    <xf numFmtId="0" fontId="19" fillId="9" borderId="0" xfId="9" applyFont="1" applyFill="1">
      <alignment vertical="center"/>
    </xf>
    <xf numFmtId="0" fontId="10" fillId="0" borderId="0" xfId="9" applyFont="1">
      <alignment vertical="center"/>
    </xf>
    <xf numFmtId="0" fontId="20" fillId="0" borderId="0" xfId="9" applyFont="1">
      <alignment vertical="center"/>
    </xf>
    <xf numFmtId="0" fontId="21" fillId="0" borderId="0" xfId="9" applyFont="1">
      <alignment vertical="center"/>
    </xf>
    <xf numFmtId="0" fontId="22" fillId="0" borderId="0" xfId="9" applyFont="1">
      <alignment vertical="center"/>
    </xf>
    <xf numFmtId="0" fontId="3" fillId="0" borderId="1" xfId="9" applyFont="1" applyBorder="1">
      <alignment vertical="center"/>
    </xf>
    <xf numFmtId="0" fontId="4" fillId="0" borderId="32" xfId="9" applyBorder="1">
      <alignment vertical="center"/>
    </xf>
    <xf numFmtId="0" fontId="3" fillId="10" borderId="32" xfId="9" applyFont="1" applyFill="1" applyBorder="1" applyAlignment="1">
      <alignment horizontal="center" vertical="center"/>
    </xf>
    <xf numFmtId="0" fontId="4" fillId="11" borderId="13" xfId="9" applyFill="1" applyBorder="1">
      <alignment vertical="center"/>
    </xf>
    <xf numFmtId="0" fontId="4" fillId="11" borderId="32" xfId="9" applyFill="1" applyBorder="1">
      <alignment vertical="center"/>
    </xf>
    <xf numFmtId="0" fontId="3" fillId="11" borderId="13" xfId="9" applyFont="1" applyFill="1" applyBorder="1">
      <alignment vertical="center"/>
    </xf>
    <xf numFmtId="0" fontId="4" fillId="11" borderId="4" xfId="9" applyFill="1" applyBorder="1">
      <alignment vertical="center"/>
    </xf>
    <xf numFmtId="0" fontId="2" fillId="11" borderId="32" xfId="9" applyFont="1" applyFill="1" applyBorder="1">
      <alignment vertical="center"/>
    </xf>
    <xf numFmtId="0" fontId="2" fillId="0" borderId="4" xfId="9" applyFont="1" applyBorder="1">
      <alignment vertical="center"/>
    </xf>
    <xf numFmtId="0" fontId="0" fillId="11" borderId="19" xfId="10" applyNumberFormat="1" applyFont="1" applyFill="1" applyBorder="1">
      <alignment vertical="center"/>
    </xf>
    <xf numFmtId="0" fontId="3" fillId="10" borderId="32" xfId="9" applyFont="1" applyFill="1" applyBorder="1" applyAlignment="1">
      <alignment horizontal="center" vertical="center"/>
    </xf>
    <xf numFmtId="0" fontId="4" fillId="10" borderId="32" xfId="9" applyFill="1" applyBorder="1" applyAlignment="1">
      <alignment horizontal="center" vertical="center"/>
    </xf>
    <xf numFmtId="0" fontId="3" fillId="0" borderId="32" xfId="9" applyFont="1" applyBorder="1" applyAlignment="1">
      <alignment horizontal="center" vertical="center"/>
    </xf>
    <xf numFmtId="0" fontId="4" fillId="0" borderId="32" xfId="9" applyBorder="1" applyAlignment="1">
      <alignment horizontal="center" vertical="center"/>
    </xf>
    <xf numFmtId="0" fontId="11" fillId="8" borderId="26" xfId="9" applyFont="1" applyFill="1" applyBorder="1" applyAlignment="1">
      <alignment horizontal="center" vertical="center"/>
    </xf>
    <xf numFmtId="0" fontId="11" fillId="8" borderId="27" xfId="9" applyFont="1" applyFill="1" applyBorder="1" applyAlignment="1">
      <alignment horizontal="center" vertical="center"/>
    </xf>
    <xf numFmtId="0" fontId="4" fillId="8" borderId="26" xfId="9" applyFill="1" applyBorder="1" applyAlignment="1">
      <alignment horizontal="center" vertical="center"/>
    </xf>
    <xf numFmtId="6" fontId="4" fillId="11" borderId="20" xfId="9" applyNumberFormat="1" applyFill="1" applyBorder="1">
      <alignment vertical="center"/>
    </xf>
    <xf numFmtId="0" fontId="4" fillId="11" borderId="9" xfId="9" applyFill="1" applyBorder="1" applyAlignment="1">
      <alignment horizontal="center" vertical="center"/>
    </xf>
    <xf numFmtId="0" fontId="1" fillId="0" borderId="0" xfId="9" applyFont="1">
      <alignment vertical="center"/>
    </xf>
    <xf numFmtId="0" fontId="4" fillId="11" borderId="5" xfId="9" applyFill="1" applyBorder="1">
      <alignment vertical="center"/>
    </xf>
    <xf numFmtId="0" fontId="4" fillId="11" borderId="1" xfId="9" applyFill="1" applyBorder="1">
      <alignment vertical="center"/>
    </xf>
  </cellXfs>
  <cellStyles count="12">
    <cellStyle name="パーセント 2" xfId="8" xr:uid="{8ED4040B-0164-40A7-85A4-AEACBE63DC8B}"/>
    <cellStyle name="パーセント 3" xfId="10" xr:uid="{947DE549-9E9B-47E7-8457-57E28747F184}"/>
    <cellStyle name="桁区切り 2" xfId="2" xr:uid="{64E127B6-7D94-47FD-8552-E854DDDC3D95}"/>
    <cellStyle name="桁区切り 3" xfId="4" xr:uid="{DF0D1EE8-6AC0-4BF1-82B6-1EC594552385}"/>
    <cellStyle name="桁区切り 4" xfId="7" xr:uid="{74BB7D6A-B735-414A-83C7-1D172920F4EE}"/>
    <cellStyle name="通貨 2" xfId="6" xr:uid="{1561310A-3825-4ED3-9A44-0FD581941134}"/>
    <cellStyle name="通貨 3" xfId="11" xr:uid="{B642BB5B-1511-411A-87E1-0EFF321D6057}"/>
    <cellStyle name="標準" xfId="0" builtinId="0"/>
    <cellStyle name="標準 2" xfId="1" xr:uid="{67196FDA-EE19-4A9C-AB79-6191E352E560}"/>
    <cellStyle name="標準 3" xfId="3" xr:uid="{0CD0BAAE-5DC8-438F-9EDD-675C2C3A3DFE}"/>
    <cellStyle name="標準 4" xfId="5" xr:uid="{EDC27F63-8CCB-403E-9DD2-39A993236DFF}"/>
    <cellStyle name="標準 5" xfId="9" xr:uid="{D3AE0E2F-5A64-4A8C-9CA6-43E47BC55064}"/>
  </cellStyles>
  <dxfs count="5">
    <dxf>
      <font>
        <color rgb="FFEE0000"/>
      </font>
      <fill>
        <patternFill>
          <bgColor theme="7" tint="0.59996337778862885"/>
        </patternFill>
      </fill>
    </dxf>
    <dxf>
      <font>
        <color rgb="FFEE0000"/>
      </font>
      <fill>
        <patternFill>
          <bgColor theme="7" tint="0.59996337778862885"/>
        </patternFill>
      </fill>
    </dxf>
    <dxf>
      <font>
        <color rgb="FFEE0000"/>
      </font>
      <fill>
        <patternFill>
          <bgColor theme="7" tint="0.59996337778862885"/>
        </patternFill>
      </fill>
    </dxf>
    <dxf>
      <font>
        <color rgb="FFEE0000"/>
      </font>
      <fill>
        <patternFill>
          <bgColor theme="7" tint="0.59996337778862885"/>
        </patternFill>
      </fill>
    </dxf>
    <dxf>
      <font>
        <color rgb="FFEE000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195091</xdr:rowOff>
    </xdr:from>
    <xdr:ext cx="3778728" cy="69313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145E0A4-88D0-074E-D88B-166EE8B4E17E}"/>
            </a:ext>
          </a:extLst>
        </xdr:cNvPr>
        <xdr:cNvSpPr/>
      </xdr:nvSpPr>
      <xdr:spPr>
        <a:xfrm>
          <a:off x="0" y="1887610"/>
          <a:ext cx="3778728" cy="69313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=PHONETIC(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セル番地）</a:t>
          </a:r>
        </a:p>
      </xdr:txBody>
    </xdr:sp>
    <xdr:clientData/>
  </xdr:oneCellAnchor>
  <xdr:oneCellAnchor>
    <xdr:from>
      <xdr:col>0</xdr:col>
      <xdr:colOff>0</xdr:colOff>
      <xdr:row>19</xdr:row>
      <xdr:rowOff>63207</xdr:rowOff>
    </xdr:from>
    <xdr:ext cx="2898422" cy="435697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D505FAC-66B6-4D79-8DDC-D19E85D6E6C3}"/>
            </a:ext>
          </a:extLst>
        </xdr:cNvPr>
        <xdr:cNvSpPr/>
      </xdr:nvSpPr>
      <xdr:spPr>
        <a:xfrm>
          <a:off x="0" y="4796399"/>
          <a:ext cx="2898422" cy="4356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次のシートは 関数の利用＞＞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7</xdr:row>
      <xdr:rowOff>32845</xdr:rowOff>
    </xdr:from>
    <xdr:ext cx="3778727" cy="69313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6FB746C-9617-446A-9197-4177C23CD604}"/>
            </a:ext>
          </a:extLst>
        </xdr:cNvPr>
        <xdr:cNvSpPr/>
      </xdr:nvSpPr>
      <xdr:spPr>
        <a:xfrm>
          <a:off x="1" y="1688224"/>
          <a:ext cx="3778727" cy="69313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=PHONETIC(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セル範囲）</a:t>
          </a:r>
        </a:p>
      </xdr:txBody>
    </xdr:sp>
    <xdr:clientData/>
  </xdr:oneCellAnchor>
  <xdr:oneCellAnchor>
    <xdr:from>
      <xdr:col>4</xdr:col>
      <xdr:colOff>52552</xdr:colOff>
      <xdr:row>12</xdr:row>
      <xdr:rowOff>26274</xdr:rowOff>
    </xdr:from>
    <xdr:ext cx="4158155" cy="1412329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529CD9A-4568-0C57-D37B-D62F04FD7BEF}"/>
            </a:ext>
          </a:extLst>
        </xdr:cNvPr>
        <xdr:cNvSpPr/>
      </xdr:nvSpPr>
      <xdr:spPr>
        <a:xfrm>
          <a:off x="3179380" y="2864067"/>
          <a:ext cx="4158155" cy="14123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rgbClr val="EE0000"/>
          </a:solidFill>
        </a:ln>
      </xdr:spPr>
      <xdr:txBody>
        <a:bodyPr wrap="square" lIns="91440" tIns="45720" rIns="91440" bIns="45720">
          <a:noAutofit/>
        </a:bodyPr>
        <a:lstStyle/>
        <a:p>
          <a:pPr algn="l"/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PHONETIC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関数は、一次データ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(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文字データ）に対して「ふりがな」を表示する。</a:t>
          </a:r>
          <a:endParaRPr lang="en-US" altLang="ja-JP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数式で表示されたデータに対しては</a:t>
          </a:r>
          <a:endParaRPr lang="en-US" altLang="ja-JP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「ふりがな」を表示できない。</a:t>
          </a:r>
        </a:p>
      </xdr:txBody>
    </xdr:sp>
    <xdr:clientData/>
  </xdr:oneCellAnchor>
  <xdr:twoCellAnchor>
    <xdr:from>
      <xdr:col>5</xdr:col>
      <xdr:colOff>32846</xdr:colOff>
      <xdr:row>1</xdr:row>
      <xdr:rowOff>19707</xdr:rowOff>
    </xdr:from>
    <xdr:to>
      <xdr:col>11</xdr:col>
      <xdr:colOff>45983</xdr:colOff>
      <xdr:row>10</xdr:row>
      <xdr:rowOff>45983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7B3991DC-CD7C-AA42-07A1-FACF767BE5D0}"/>
            </a:ext>
          </a:extLst>
        </xdr:cNvPr>
        <xdr:cNvGrpSpPr/>
      </xdr:nvGrpSpPr>
      <xdr:grpSpPr>
        <a:xfrm>
          <a:off x="3941380" y="400707"/>
          <a:ext cx="4112172" cy="2154621"/>
          <a:chOff x="3941380" y="400707"/>
          <a:chExt cx="4112172" cy="2154621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6780F038-03E2-12C4-4581-3DF858815183}"/>
              </a:ext>
            </a:extLst>
          </xdr:cNvPr>
          <xdr:cNvSpPr/>
        </xdr:nvSpPr>
        <xdr:spPr>
          <a:xfrm>
            <a:off x="3987363" y="446690"/>
            <a:ext cx="4066189" cy="2108638"/>
          </a:xfrm>
          <a:prstGeom prst="rect">
            <a:avLst/>
          </a:prstGeom>
          <a:ln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wrap="square" lIns="91440" tIns="45720" rIns="91440" bIns="45720">
            <a:noAutofit/>
          </a:bodyPr>
          <a:lstStyle/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フリガナを基準に昇順で並べ替えて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名簿作成ができる！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フリガナを表示したときに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読みが間違っている場合は、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《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ふりがなの表示</a:t>
            </a:r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/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非表示</a:t>
            </a:r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》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を使って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修正することで、フリガナも修正される。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E70AF27-4D22-FD83-CE2E-2F868BB426E5}"/>
              </a:ext>
            </a:extLst>
          </xdr:cNvPr>
          <xdr:cNvSpPr/>
        </xdr:nvSpPr>
        <xdr:spPr>
          <a:xfrm>
            <a:off x="3941380" y="400707"/>
            <a:ext cx="4066189" cy="2108638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28575">
            <a:solidFill>
              <a:schemeClr val="accent6">
                <a:lumMod val="75000"/>
              </a:schemeClr>
            </a:solidFill>
          </a:ln>
        </xdr:spPr>
        <xdr:txBody>
          <a:bodyPr wrap="square" lIns="91440" tIns="45720" rIns="91440" bIns="45720">
            <a:noAutofit/>
          </a:bodyPr>
          <a:lstStyle/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フリガナを基準に昇順で並べ替えて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名簿作成ができる！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フリガナを表示したときに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読みが間違っている場合は、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en-US" altLang="ja-JP" sz="16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《</a:t>
            </a:r>
            <a:r>
              <a:rPr lang="ja-JP" altLang="en-US" sz="16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ふりがなの表示</a:t>
            </a:r>
            <a:r>
              <a:rPr lang="en-US" altLang="ja-JP" sz="16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/</a:t>
            </a:r>
            <a:r>
              <a:rPr lang="ja-JP" altLang="en-US" sz="16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非表示</a:t>
            </a:r>
            <a:r>
              <a:rPr lang="en-US" altLang="ja-JP" sz="1600" b="1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》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を使って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修正することで、フリガナも修正される。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</xdr:txBody>
      </xdr:sp>
    </xdr:grpSp>
    <xdr:clientData/>
  </xdr:twoCellAnchor>
  <xdr:twoCellAnchor>
    <xdr:from>
      <xdr:col>4</xdr:col>
      <xdr:colOff>52552</xdr:colOff>
      <xdr:row>12</xdr:row>
      <xdr:rowOff>19705</xdr:rowOff>
    </xdr:from>
    <xdr:to>
      <xdr:col>10</xdr:col>
      <xdr:colOff>59120</xdr:colOff>
      <xdr:row>18</xdr:row>
      <xdr:rowOff>59120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2BBCA9C4-9D19-E55D-E06C-CD9DA67AE953}"/>
            </a:ext>
          </a:extLst>
        </xdr:cNvPr>
        <xdr:cNvGrpSpPr/>
      </xdr:nvGrpSpPr>
      <xdr:grpSpPr>
        <a:xfrm>
          <a:off x="3179380" y="3002015"/>
          <a:ext cx="4204137" cy="1458312"/>
          <a:chOff x="3179380" y="3002015"/>
          <a:chExt cx="4204137" cy="1458312"/>
        </a:xfrm>
      </xdr:grpSpPr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DD4BBD2E-F74A-8249-1ABF-0FC24121A0F0}"/>
              </a:ext>
            </a:extLst>
          </xdr:cNvPr>
          <xdr:cNvSpPr/>
        </xdr:nvSpPr>
        <xdr:spPr>
          <a:xfrm>
            <a:off x="3225362" y="3047998"/>
            <a:ext cx="4158155" cy="1412329"/>
          </a:xfrm>
          <a:prstGeom prst="rect">
            <a:avLst/>
          </a:prstGeom>
          <a:ln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wrap="square" lIns="91440" tIns="45720" rIns="91440" bIns="45720">
            <a:noAutofit/>
          </a:bodyPr>
          <a:lstStyle/>
          <a:p>
            <a:pPr algn="l"/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PHONETIC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関数は、一次データ</a:t>
            </a:r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(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文字データ）に対して「ふりがな」を表示する。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数式で表示されたデータに対しては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「ふりがな」を表示できない。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9DA3CBB6-EFED-2FD8-9CD7-D02C2B25AA64}"/>
              </a:ext>
            </a:extLst>
          </xdr:cNvPr>
          <xdr:cNvSpPr/>
        </xdr:nvSpPr>
        <xdr:spPr>
          <a:xfrm>
            <a:off x="3179380" y="3002015"/>
            <a:ext cx="4158155" cy="1412329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28575">
            <a:solidFill>
              <a:srgbClr val="EE0000"/>
            </a:solidFill>
          </a:ln>
        </xdr:spPr>
        <xdr:txBody>
          <a:bodyPr wrap="square" lIns="91440" tIns="45720" rIns="91440" bIns="45720">
            <a:noAutofit/>
          </a:bodyPr>
          <a:lstStyle/>
          <a:p>
            <a:pPr algn="l"/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PHONETIC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関数は、一次データ</a:t>
            </a:r>
            <a:r>
              <a:rPr lang="en-US" altLang="ja-JP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(</a:t>
            </a:r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文字データ）に対して「フリガナ」を表示する。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数式で表示されたデータに対しては</a:t>
            </a:r>
            <a:endPara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endParaRPr>
          </a:p>
          <a:p>
            <a:pPr algn="l"/>
            <a:r>
              <a:rPr lang="ja-JP" altLang="en-US" sz="1600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「フリガナ」を表示できない。</a:t>
            </a:r>
          </a:p>
        </xdr:txBody>
      </xdr:sp>
    </xdr:grpSp>
    <xdr:clientData/>
  </xdr:twoCellAnchor>
  <xdr:twoCellAnchor editAs="oneCell">
    <xdr:from>
      <xdr:col>8</xdr:col>
      <xdr:colOff>650326</xdr:colOff>
      <xdr:row>2</xdr:row>
      <xdr:rowOff>170795</xdr:rowOff>
    </xdr:from>
    <xdr:to>
      <xdr:col>13</xdr:col>
      <xdr:colOff>6569</xdr:colOff>
      <xdr:row>6</xdr:row>
      <xdr:rowOff>211257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58EE861-58EE-0D0F-58DF-567D9A2FB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8378" y="788278"/>
          <a:ext cx="2772105" cy="986393"/>
        </a:xfrm>
        <a:prstGeom prst="rect">
          <a:avLst/>
        </a:prstGeom>
        <a:ln w="28575">
          <a:solidFill>
            <a:srgbClr val="C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1051033</xdr:colOff>
      <xdr:row>0</xdr:row>
      <xdr:rowOff>236482</xdr:rowOff>
    </xdr:from>
    <xdr:ext cx="4782207" cy="47296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2449782-CFBE-423D-AC7A-26A9216DD9C3}"/>
            </a:ext>
          </a:extLst>
        </xdr:cNvPr>
        <xdr:cNvSpPr/>
      </xdr:nvSpPr>
      <xdr:spPr>
        <a:xfrm>
          <a:off x="4190999" y="236482"/>
          <a:ext cx="4782207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=FIND("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探したい文字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",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探し出す場所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探し始め位置）</a:t>
          </a:r>
        </a:p>
      </xdr:txBody>
    </xdr:sp>
    <xdr:clientData/>
  </xdr:oneCellAnchor>
  <xdr:oneCellAnchor>
    <xdr:from>
      <xdr:col>2</xdr:col>
      <xdr:colOff>1051033</xdr:colOff>
      <xdr:row>8</xdr:row>
      <xdr:rowOff>19706</xdr:rowOff>
    </xdr:from>
    <xdr:ext cx="4782207" cy="47296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C82F696-C641-42FD-F2A0-4FBBCB638D0A}"/>
            </a:ext>
          </a:extLst>
        </xdr:cNvPr>
        <xdr:cNvSpPr/>
      </xdr:nvSpPr>
      <xdr:spPr>
        <a:xfrm>
          <a:off x="4190999" y="1911568"/>
          <a:ext cx="4782207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=LEFT(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取り出し元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取り出したい文字数）</a:t>
          </a:r>
        </a:p>
      </xdr:txBody>
    </xdr:sp>
    <xdr:clientData/>
  </xdr:oneCellAnchor>
  <xdr:oneCellAnchor>
    <xdr:from>
      <xdr:col>7</xdr:col>
      <xdr:colOff>80142</xdr:colOff>
      <xdr:row>11</xdr:row>
      <xdr:rowOff>106417</xdr:rowOff>
    </xdr:from>
    <xdr:ext cx="3375136" cy="472965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654AA3F-8ABE-5A09-0F54-0C0901BA4E14}"/>
            </a:ext>
          </a:extLst>
        </xdr:cNvPr>
        <xdr:cNvSpPr/>
      </xdr:nvSpPr>
      <xdr:spPr>
        <a:xfrm>
          <a:off x="7608176" y="2707727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[A]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より前の文字列を取り出したい！</a:t>
          </a:r>
        </a:p>
      </xdr:txBody>
    </xdr:sp>
    <xdr:clientData/>
  </xdr:oneCellAnchor>
  <xdr:oneCellAnchor>
    <xdr:from>
      <xdr:col>7</xdr:col>
      <xdr:colOff>80142</xdr:colOff>
      <xdr:row>15</xdr:row>
      <xdr:rowOff>27590</xdr:rowOff>
    </xdr:from>
    <xdr:ext cx="3375136" cy="472965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58B78D61-88B1-F749-7EA7-124C53A85E0F}"/>
            </a:ext>
          </a:extLst>
        </xdr:cNvPr>
        <xdr:cNvSpPr/>
      </xdr:nvSpPr>
      <xdr:spPr>
        <a:xfrm>
          <a:off x="7608176" y="3574831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FIND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関数で求めた「数字」を利用</a:t>
          </a:r>
        </a:p>
      </xdr:txBody>
    </xdr:sp>
    <xdr:clientData/>
  </xdr:oneCellAnchor>
  <xdr:twoCellAnchor>
    <xdr:from>
      <xdr:col>9</xdr:col>
      <xdr:colOff>401365</xdr:colOff>
      <xdr:row>13</xdr:row>
      <xdr:rowOff>106416</xdr:rowOff>
    </xdr:from>
    <xdr:to>
      <xdr:col>9</xdr:col>
      <xdr:colOff>401365</xdr:colOff>
      <xdr:row>15</xdr:row>
      <xdr:rowOff>27590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BDFE3E93-5DC4-A145-4517-E363FE0E8FCD}"/>
            </a:ext>
          </a:extLst>
        </xdr:cNvPr>
        <xdr:cNvCxnSpPr>
          <a:stCxn id="4" idx="2"/>
          <a:endCxn id="5" idx="0"/>
        </xdr:cNvCxnSpPr>
      </xdr:nvCxnSpPr>
      <xdr:spPr>
        <a:xfrm>
          <a:off x="9295744" y="3180692"/>
          <a:ext cx="0" cy="394139"/>
        </a:xfrm>
        <a:prstGeom prst="straightConnector1">
          <a:avLst/>
        </a:prstGeom>
        <a:ln w="57150">
          <a:solidFill>
            <a:srgbClr val="EE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6239</xdr:colOff>
      <xdr:row>0</xdr:row>
      <xdr:rowOff>236482</xdr:rowOff>
    </xdr:from>
    <xdr:ext cx="5380313" cy="47296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237A2B6-0B49-4ED3-8F1E-511C5F5C76BD}"/>
            </a:ext>
          </a:extLst>
        </xdr:cNvPr>
        <xdr:cNvSpPr/>
      </xdr:nvSpPr>
      <xdr:spPr>
        <a:xfrm>
          <a:off x="4689911" y="236482"/>
          <a:ext cx="5380313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=FIND("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探したい文字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",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探し出す場所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探し始め位置）</a:t>
          </a:r>
        </a:p>
      </xdr:txBody>
    </xdr:sp>
    <xdr:clientData/>
  </xdr:oneCellAnchor>
  <xdr:oneCellAnchor>
    <xdr:from>
      <xdr:col>4</xdr:col>
      <xdr:colOff>6239</xdr:colOff>
      <xdr:row>8</xdr:row>
      <xdr:rowOff>19706</xdr:rowOff>
    </xdr:from>
    <xdr:ext cx="5380313" cy="472965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820F610-75B4-4646-A877-99060224B850}"/>
            </a:ext>
          </a:extLst>
        </xdr:cNvPr>
        <xdr:cNvSpPr/>
      </xdr:nvSpPr>
      <xdr:spPr>
        <a:xfrm>
          <a:off x="4689911" y="1977258"/>
          <a:ext cx="5380313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=MID(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探し出す場所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先頭から何文字目から？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何文字分？）</a:t>
          </a:r>
        </a:p>
      </xdr:txBody>
    </xdr:sp>
    <xdr:clientData/>
  </xdr:oneCellAnchor>
  <xdr:oneCellAnchor>
    <xdr:from>
      <xdr:col>8</xdr:col>
      <xdr:colOff>80142</xdr:colOff>
      <xdr:row>11</xdr:row>
      <xdr:rowOff>106417</xdr:rowOff>
    </xdr:from>
    <xdr:ext cx="3375136" cy="472965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14392FF6-4EDB-4EF2-88CD-47FC668F3857}"/>
            </a:ext>
          </a:extLst>
        </xdr:cNvPr>
        <xdr:cNvSpPr/>
      </xdr:nvSpPr>
      <xdr:spPr>
        <a:xfrm>
          <a:off x="7614417" y="2811517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[A]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より後ろの文字列を取り出したい！</a:t>
          </a:r>
        </a:p>
      </xdr:txBody>
    </xdr:sp>
    <xdr:clientData/>
  </xdr:oneCellAnchor>
  <xdr:oneCellAnchor>
    <xdr:from>
      <xdr:col>8</xdr:col>
      <xdr:colOff>80142</xdr:colOff>
      <xdr:row>15</xdr:row>
      <xdr:rowOff>27590</xdr:rowOff>
    </xdr:from>
    <xdr:ext cx="3375136" cy="472965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AB0A9B52-7953-4D8C-ACD4-4A182854E2D2}"/>
            </a:ext>
          </a:extLst>
        </xdr:cNvPr>
        <xdr:cNvSpPr/>
      </xdr:nvSpPr>
      <xdr:spPr>
        <a:xfrm>
          <a:off x="7614417" y="3685190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FIND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関数で求めた「数字」を利用</a:t>
          </a:r>
        </a:p>
      </xdr:txBody>
    </xdr:sp>
    <xdr:clientData/>
  </xdr:oneCellAnchor>
  <xdr:twoCellAnchor>
    <xdr:from>
      <xdr:col>10</xdr:col>
      <xdr:colOff>401365</xdr:colOff>
      <xdr:row>13</xdr:row>
      <xdr:rowOff>106416</xdr:rowOff>
    </xdr:from>
    <xdr:to>
      <xdr:col>10</xdr:col>
      <xdr:colOff>401365</xdr:colOff>
      <xdr:row>15</xdr:row>
      <xdr:rowOff>27590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C1E571B6-6D4E-473D-A6BD-4FAD252E61FC}"/>
            </a:ext>
          </a:extLst>
        </xdr:cNvPr>
        <xdr:cNvCxnSpPr>
          <a:stCxn id="9" idx="2"/>
          <a:endCxn id="10" idx="0"/>
        </xdr:cNvCxnSpPr>
      </xdr:nvCxnSpPr>
      <xdr:spPr>
        <a:xfrm>
          <a:off x="9307240" y="3287766"/>
          <a:ext cx="0" cy="397424"/>
        </a:xfrm>
        <a:prstGeom prst="straightConnector1">
          <a:avLst/>
        </a:prstGeom>
        <a:ln w="57150">
          <a:solidFill>
            <a:srgbClr val="EE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0</xdr:rowOff>
    </xdr:from>
    <xdr:ext cx="5603328" cy="47296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AEB4317-FD47-4D02-9E45-C4DFBC9636A6}"/>
            </a:ext>
          </a:extLst>
        </xdr:cNvPr>
        <xdr:cNvSpPr/>
      </xdr:nvSpPr>
      <xdr:spPr>
        <a:xfrm>
          <a:off x="0" y="2601310"/>
          <a:ext cx="5603328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l"/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=LEN(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文字列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…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「文字列」は文字が入力されているセル番地</a:t>
          </a:r>
        </a:p>
      </xdr:txBody>
    </xdr:sp>
    <xdr:clientData/>
  </xdr:oneCellAnchor>
  <xdr:oneCellAnchor>
    <xdr:from>
      <xdr:col>0</xdr:col>
      <xdr:colOff>0</xdr:colOff>
      <xdr:row>12</xdr:row>
      <xdr:rowOff>6568</xdr:rowOff>
    </xdr:from>
    <xdr:ext cx="5603328" cy="47296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D5AEFF8-B7E9-3D73-4264-64EE7B4A1EEB}"/>
            </a:ext>
          </a:extLst>
        </xdr:cNvPr>
        <xdr:cNvSpPr/>
      </xdr:nvSpPr>
      <xdr:spPr>
        <a:xfrm>
          <a:off x="0" y="3317327"/>
          <a:ext cx="5603328" cy="47296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28575">
          <a:solidFill>
            <a:srgbClr val="FFC000"/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ja-JP" altLang="en-US" sz="18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条件付き書式を併用することでチェックも可能</a:t>
          </a:r>
          <a:endParaRPr lang="ja-JP" altLang="en-US" sz="1400" b="0" cap="none" spc="0">
            <a:ln w="0"/>
            <a:solidFill>
              <a:srgbClr val="EE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0</xdr:rowOff>
    </xdr:from>
    <xdr:ext cx="5603328" cy="637442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EC69CBE-5F66-4894-869D-8A27F61218A8}"/>
            </a:ext>
          </a:extLst>
        </xdr:cNvPr>
        <xdr:cNvSpPr/>
      </xdr:nvSpPr>
      <xdr:spPr>
        <a:xfrm>
          <a:off x="4659923" y="483577"/>
          <a:ext cx="5603328" cy="6374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28575">
          <a:solidFill>
            <a:srgbClr val="FFC000"/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24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IF</a:t>
          </a:r>
          <a:r>
            <a:rPr lang="ja-JP" altLang="en-US" sz="24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</a:t>
          </a:r>
          <a:r>
            <a:rPr lang="ja-JP" altLang="en-US" sz="18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を使用して制限範囲内か判断しても</a:t>
          </a:r>
          <a:r>
            <a:rPr lang="en-US" altLang="ja-JP" sz="18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OK</a:t>
          </a:r>
          <a:r>
            <a:rPr lang="ja-JP" altLang="en-US" sz="18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！</a:t>
          </a:r>
          <a:endParaRPr lang="ja-JP" altLang="en-US" sz="1400" b="0" cap="none" spc="0">
            <a:ln w="0"/>
            <a:solidFill>
              <a:srgbClr val="EE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6239</xdr:colOff>
      <xdr:row>0</xdr:row>
      <xdr:rowOff>236482</xdr:rowOff>
    </xdr:from>
    <xdr:ext cx="5380313" cy="47296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76BC85D-F0E0-42BA-8535-D6EC0CBB29CC}"/>
            </a:ext>
          </a:extLst>
        </xdr:cNvPr>
        <xdr:cNvSpPr/>
      </xdr:nvSpPr>
      <xdr:spPr>
        <a:xfrm>
          <a:off x="4692539" y="236482"/>
          <a:ext cx="5380313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=FIND("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探したい文字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",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探し出す場所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探し始め位置）</a:t>
          </a:r>
        </a:p>
      </xdr:txBody>
    </xdr:sp>
    <xdr:clientData/>
  </xdr:oneCellAnchor>
  <xdr:oneCellAnchor>
    <xdr:from>
      <xdr:col>6</xdr:col>
      <xdr:colOff>6239</xdr:colOff>
      <xdr:row>8</xdr:row>
      <xdr:rowOff>19706</xdr:rowOff>
    </xdr:from>
    <xdr:ext cx="5380313" cy="47296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14FFCC-0F28-471F-98BE-43A514075D33}"/>
            </a:ext>
          </a:extLst>
        </xdr:cNvPr>
        <xdr:cNvSpPr/>
      </xdr:nvSpPr>
      <xdr:spPr>
        <a:xfrm>
          <a:off x="4692539" y="1991381"/>
          <a:ext cx="5380313" cy="4729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chemeClr val="accent6">
              <a:lumMod val="75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=RIGHT(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探し出す場所</a:t>
          </a:r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後方から何文字分？）</a:t>
          </a:r>
        </a:p>
      </xdr:txBody>
    </xdr:sp>
    <xdr:clientData/>
  </xdr:oneCellAnchor>
  <xdr:oneCellAnchor>
    <xdr:from>
      <xdr:col>10</xdr:col>
      <xdr:colOff>80142</xdr:colOff>
      <xdr:row>11</xdr:row>
      <xdr:rowOff>106417</xdr:rowOff>
    </xdr:from>
    <xdr:ext cx="3375136" cy="472965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83CEB51-8709-4E05-852B-C21B596A19A3}"/>
            </a:ext>
          </a:extLst>
        </xdr:cNvPr>
        <xdr:cNvSpPr/>
      </xdr:nvSpPr>
      <xdr:spPr>
        <a:xfrm>
          <a:off x="8109717" y="2792467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[A]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より後ろの文字列を取り出したい！</a:t>
          </a:r>
        </a:p>
      </xdr:txBody>
    </xdr:sp>
    <xdr:clientData/>
  </xdr:oneCellAnchor>
  <xdr:oneCellAnchor>
    <xdr:from>
      <xdr:col>10</xdr:col>
      <xdr:colOff>80142</xdr:colOff>
      <xdr:row>15</xdr:row>
      <xdr:rowOff>27590</xdr:rowOff>
    </xdr:from>
    <xdr:ext cx="3375136" cy="472965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4B566F4-CF89-403A-A974-ADF8DC9F77DB}"/>
            </a:ext>
          </a:extLst>
        </xdr:cNvPr>
        <xdr:cNvSpPr/>
      </xdr:nvSpPr>
      <xdr:spPr>
        <a:xfrm>
          <a:off x="8109717" y="3666140"/>
          <a:ext cx="3375136" cy="4729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en-US" altLang="ja-JP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FIND</a:t>
          </a:r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関数で求めた「数字」を利用</a:t>
          </a:r>
        </a:p>
      </xdr:txBody>
    </xdr:sp>
    <xdr:clientData/>
  </xdr:oneCellAnchor>
  <xdr:twoCellAnchor>
    <xdr:from>
      <xdr:col>12</xdr:col>
      <xdr:colOff>401365</xdr:colOff>
      <xdr:row>13</xdr:row>
      <xdr:rowOff>106416</xdr:rowOff>
    </xdr:from>
    <xdr:to>
      <xdr:col>12</xdr:col>
      <xdr:colOff>401365</xdr:colOff>
      <xdr:row>15</xdr:row>
      <xdr:rowOff>27590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8E03996D-416E-4999-919C-34536A434A25}"/>
            </a:ext>
          </a:extLst>
        </xdr:cNvPr>
        <xdr:cNvCxnSpPr>
          <a:stCxn id="4" idx="2"/>
          <a:endCxn id="5" idx="0"/>
        </xdr:cNvCxnSpPr>
      </xdr:nvCxnSpPr>
      <xdr:spPr>
        <a:xfrm>
          <a:off x="9802540" y="3268716"/>
          <a:ext cx="0" cy="397424"/>
        </a:xfrm>
        <a:prstGeom prst="straightConnector1">
          <a:avLst/>
        </a:prstGeom>
        <a:ln w="57150">
          <a:solidFill>
            <a:srgbClr val="EE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197069</xdr:colOff>
      <xdr:row>3</xdr:row>
      <xdr:rowOff>34159</xdr:rowOff>
    </xdr:from>
    <xdr:ext cx="2601310" cy="701565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2E823213-A781-CD4D-9108-AE279AF9D9A7}"/>
            </a:ext>
          </a:extLst>
        </xdr:cNvPr>
        <xdr:cNvSpPr/>
      </xdr:nvSpPr>
      <xdr:spPr>
        <a:xfrm>
          <a:off x="197069" y="868418"/>
          <a:ext cx="2601310" cy="7015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chemeClr val="accent6">
              <a:lumMod val="60000"/>
              <a:lumOff val="40000"/>
            </a:schemeClr>
          </a:solidFill>
        </a:ln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どんな式が入るか考えてみよう↑</a:t>
          </a:r>
          <a:endParaRPr lang="en-US" altLang="ja-JP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ja-JP" altLang="en-US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正解はダウンロードファイルで確認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678656</xdr:colOff>
      <xdr:row>1</xdr:row>
      <xdr:rowOff>0</xdr:rowOff>
    </xdr:from>
    <xdr:to>
      <xdr:col>10</xdr:col>
      <xdr:colOff>11906</xdr:colOff>
      <xdr:row>6</xdr:row>
      <xdr:rowOff>157519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4F5982-9BA8-CB2B-A939-36FB74673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8469" y="238125"/>
          <a:ext cx="4810125" cy="1348144"/>
        </a:xfrm>
        <a:prstGeom prst="rect">
          <a:avLst/>
        </a:prstGeom>
      </xdr:spPr>
    </xdr:pic>
    <xdr:clientData/>
  </xdr:twoCellAnchor>
  <xdr:oneCellAnchor>
    <xdr:from>
      <xdr:col>0</xdr:col>
      <xdr:colOff>761864</xdr:colOff>
      <xdr:row>7</xdr:row>
      <xdr:rowOff>190500</xdr:rowOff>
    </xdr:from>
    <xdr:ext cx="5929312" cy="1259447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72990DE-5BE8-470D-93A5-29B7CBEE3C25}"/>
            </a:ext>
          </a:extLst>
        </xdr:cNvPr>
        <xdr:cNvSpPr/>
      </xdr:nvSpPr>
      <xdr:spPr>
        <a:xfrm>
          <a:off x="761864" y="1857375"/>
          <a:ext cx="5929312" cy="125944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=PMT(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利率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期間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現在価値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[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将来価値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], [</a:t>
          </a:r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支払いタイミング</a:t>
          </a:r>
          <a:r>
            <a:rPr lang="en-US" altLang="ja-JP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]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  <a:p>
          <a:pPr algn="ctr"/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パーマメントまたはピーエムティー</a:t>
          </a:r>
          <a:endParaRPr lang="en-US" altLang="ja-JP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ja-JP" altLang="en-US" sz="1600" b="0" i="0">
              <a:effectLst/>
              <a:latin typeface="+mn-lt"/>
              <a:ea typeface="+mn-ea"/>
              <a:cs typeface="+mn-cs"/>
            </a:rPr>
            <a:t>ローンの返済額などを計算</a:t>
          </a:r>
          <a:endParaRPr lang="ja-JP" altLang="en-US" sz="4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4F2BD-B3AF-4BD8-8504-70215F4BADEA}">
  <dimension ref="A1"/>
  <sheetViews>
    <sheetView tabSelected="1" workbookViewId="0"/>
  </sheetViews>
  <sheetFormatPr defaultRowHeight="18.75"/>
  <sheetData/>
  <phoneticPr fontId="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81B32-A07A-44AE-848C-90C3DB87FED2}">
  <sheetPr>
    <tabColor theme="8" tint="0.39997558519241921"/>
  </sheetPr>
  <dimension ref="A1:B8"/>
  <sheetViews>
    <sheetView zoomScale="160" zoomScaleNormal="160" workbookViewId="0"/>
  </sheetViews>
  <sheetFormatPr defaultRowHeight="18.75"/>
  <cols>
    <col min="1" max="2" width="15.125" style="1" customWidth="1"/>
    <col min="3" max="16384" width="9" style="1"/>
  </cols>
  <sheetData>
    <row r="1" spans="1:2">
      <c r="A1" s="1" t="s">
        <v>93</v>
      </c>
    </row>
    <row r="2" spans="1:2">
      <c r="A2" s="40" t="s">
        <v>92</v>
      </c>
      <c r="B2" s="39">
        <v>18000000</v>
      </c>
    </row>
    <row r="3" spans="1:2">
      <c r="A3" s="38" t="s">
        <v>85</v>
      </c>
      <c r="B3" s="37">
        <v>0.05</v>
      </c>
    </row>
    <row r="4" spans="1:2">
      <c r="A4" s="36" t="s">
        <v>91</v>
      </c>
      <c r="B4" s="35">
        <v>30</v>
      </c>
    </row>
    <row r="5" spans="1:2">
      <c r="A5" s="34" t="s">
        <v>90</v>
      </c>
      <c r="B5" s="85">
        <f>-PMT(B3/12,B4*12,B2,0,0)</f>
        <v>96627.892142185039</v>
      </c>
    </row>
    <row r="7" spans="1:2">
      <c r="A7" s="1" t="s">
        <v>89</v>
      </c>
    </row>
    <row r="8" spans="1:2">
      <c r="A8" s="1" t="s">
        <v>88</v>
      </c>
    </row>
  </sheetData>
  <phoneticPr fontId="8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2A01-B368-415A-B9DF-62BAA4E64B72}">
  <sheetPr>
    <tabColor theme="8" tint="0.39997558519241921"/>
  </sheetPr>
  <dimension ref="A1:B20"/>
  <sheetViews>
    <sheetView zoomScale="145" zoomScaleNormal="145" workbookViewId="0">
      <selection activeCell="B5" sqref="B5"/>
    </sheetView>
  </sheetViews>
  <sheetFormatPr defaultRowHeight="18.75"/>
  <cols>
    <col min="1" max="1" width="13.75" style="1" customWidth="1"/>
    <col min="2" max="2" width="11.5" style="1" bestFit="1" customWidth="1"/>
    <col min="3" max="16384" width="9" style="1"/>
  </cols>
  <sheetData>
    <row r="1" spans="1:2">
      <c r="A1" s="1" t="s">
        <v>101</v>
      </c>
    </row>
    <row r="2" spans="1:2">
      <c r="A2" s="59" t="s">
        <v>100</v>
      </c>
      <c r="B2" s="58">
        <v>5000000</v>
      </c>
    </row>
    <row r="3" spans="1:2">
      <c r="A3" s="57" t="s">
        <v>85</v>
      </c>
      <c r="B3" s="53">
        <v>1.2999999999999999E-2</v>
      </c>
    </row>
    <row r="4" spans="1:2">
      <c r="A4" s="57" t="s">
        <v>91</v>
      </c>
      <c r="B4" s="56">
        <v>5</v>
      </c>
    </row>
    <row r="5" spans="1:2">
      <c r="A5" s="55" t="s">
        <v>99</v>
      </c>
      <c r="B5" s="52">
        <f>-PMT(B3/12,B4*12,0,B2)</f>
        <v>80699.453077335129</v>
      </c>
    </row>
    <row r="7" spans="1:2">
      <c r="A7" s="54" t="s">
        <v>85</v>
      </c>
      <c r="B7" s="54" t="s">
        <v>98</v>
      </c>
    </row>
    <row r="8" spans="1:2">
      <c r="A8" s="53">
        <v>1E-3</v>
      </c>
      <c r="B8" s="52">
        <f>-PMT(A8/12,$B$4*12,0,$B$2)</f>
        <v>83128.645777804297</v>
      </c>
    </row>
    <row r="9" spans="1:2">
      <c r="A9" s="53">
        <v>5.0000000000000001E-3</v>
      </c>
      <c r="B9" s="52">
        <f>-PMT(A9/12,$B$4*12,0,$B$2)</f>
        <v>82313.365901018187</v>
      </c>
    </row>
    <row r="10" spans="1:2">
      <c r="A10" s="53">
        <v>0.01</v>
      </c>
      <c r="B10" s="52">
        <f>-PMT(A10/12,$B$4*12,0,$B$2)</f>
        <v>81302.070560597465</v>
      </c>
    </row>
    <row r="11" spans="1:2">
      <c r="A11" s="53">
        <v>0.02</v>
      </c>
      <c r="B11" s="52">
        <f>-PMT(A11/12,$B$4*12,0,$B$2)</f>
        <v>79305.466932888565</v>
      </c>
    </row>
    <row r="12" spans="1:2">
      <c r="A12" s="53">
        <v>0.05</v>
      </c>
      <c r="B12" s="52">
        <f>-PMT(A12/12,$B$4*12,0,$B$2)</f>
        <v>73522.834886721335</v>
      </c>
    </row>
    <row r="13" spans="1:2">
      <c r="A13" s="51"/>
      <c r="B13" s="50"/>
    </row>
    <row r="14" spans="1:2">
      <c r="A14" s="51"/>
      <c r="B14" s="50"/>
    </row>
    <row r="15" spans="1:2">
      <c r="A15" s="51"/>
      <c r="B15" s="50"/>
    </row>
    <row r="16" spans="1:2">
      <c r="A16" s="51"/>
      <c r="B16" s="50"/>
    </row>
    <row r="17" spans="1:2">
      <c r="A17" s="51"/>
      <c r="B17" s="50"/>
    </row>
    <row r="18" spans="1:2">
      <c r="A18" s="51"/>
      <c r="B18" s="50"/>
    </row>
    <row r="19" spans="1:2">
      <c r="A19" s="51"/>
      <c r="B19" s="50"/>
    </row>
    <row r="20" spans="1:2">
      <c r="A20" s="51"/>
      <c r="B20" s="50"/>
    </row>
  </sheetData>
  <phoneticPr fontId="8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57275-B748-4E89-A31B-CBD144A2EC56}">
  <sheetPr>
    <tabColor theme="8" tint="0.39997558519241921"/>
  </sheetPr>
  <dimension ref="A1:G14"/>
  <sheetViews>
    <sheetView zoomScale="175" zoomScaleNormal="175" workbookViewId="0">
      <selection activeCell="C6" sqref="C6"/>
    </sheetView>
  </sheetViews>
  <sheetFormatPr defaultRowHeight="18.75"/>
  <cols>
    <col min="1" max="1" width="10.75" style="1" customWidth="1"/>
    <col min="2" max="2" width="11.25" style="1" customWidth="1"/>
    <col min="3" max="3" width="9" style="1" bestFit="1" customWidth="1"/>
    <col min="4" max="16384" width="9" style="1"/>
  </cols>
  <sheetData>
    <row r="1" spans="1:7">
      <c r="A1" s="1" t="s">
        <v>97</v>
      </c>
    </row>
    <row r="2" spans="1:7">
      <c r="A2" s="49" t="s">
        <v>92</v>
      </c>
      <c r="B2" s="48">
        <v>18000000</v>
      </c>
    </row>
    <row r="4" spans="1:7">
      <c r="A4" s="84"/>
      <c r="B4" s="84"/>
      <c r="C4" s="82" t="s">
        <v>96</v>
      </c>
      <c r="D4" s="82"/>
      <c r="E4" s="82"/>
      <c r="F4" s="82"/>
      <c r="G4" s="82"/>
    </row>
    <row r="5" spans="1:7">
      <c r="A5" s="84"/>
      <c r="B5" s="84"/>
      <c r="C5" s="47">
        <v>5.0000000000000001E-3</v>
      </c>
      <c r="D5" s="47">
        <v>0.01</v>
      </c>
      <c r="E5" s="47">
        <v>0.02</v>
      </c>
      <c r="F5" s="47">
        <v>0.03</v>
      </c>
      <c r="G5" s="47">
        <v>0.05</v>
      </c>
    </row>
    <row r="6" spans="1:7">
      <c r="A6" s="83" t="s">
        <v>95</v>
      </c>
      <c r="B6" s="46">
        <v>5</v>
      </c>
      <c r="C6" s="45">
        <f t="shared" ref="C6:G12" si="0">-PMT(C$5/12,$B6*12,$B$2)</f>
        <v>303828.1172436655</v>
      </c>
      <c r="D6" s="44">
        <f t="shared" si="0"/>
        <v>307687.45401815086</v>
      </c>
      <c r="E6" s="44">
        <f t="shared" si="0"/>
        <v>315499.68095839885</v>
      </c>
      <c r="F6" s="44">
        <f t="shared" si="0"/>
        <v>323436.43195313646</v>
      </c>
      <c r="G6" s="44">
        <f t="shared" si="0"/>
        <v>339682.20559219678</v>
      </c>
    </row>
    <row r="7" spans="1:7">
      <c r="A7" s="82"/>
      <c r="B7" s="43">
        <v>10</v>
      </c>
      <c r="C7" s="42">
        <f t="shared" si="0"/>
        <v>153812.49002051182</v>
      </c>
      <c r="D7" s="41">
        <f t="shared" si="0"/>
        <v>157687.41846627503</v>
      </c>
      <c r="E7" s="41">
        <f t="shared" si="0"/>
        <v>165624.21691660926</v>
      </c>
      <c r="F7" s="41">
        <f t="shared" si="0"/>
        <v>173809.34045710112</v>
      </c>
      <c r="G7" s="41">
        <f t="shared" si="0"/>
        <v>190917.92743033543</v>
      </c>
    </row>
    <row r="8" spans="1:7">
      <c r="A8" s="82"/>
      <c r="B8" s="43">
        <v>15</v>
      </c>
      <c r="C8" s="42">
        <f t="shared" si="0"/>
        <v>103817.69273276407</v>
      </c>
      <c r="D8" s="41">
        <f t="shared" si="0"/>
        <v>107729.01261328848</v>
      </c>
      <c r="E8" s="41">
        <f t="shared" si="0"/>
        <v>115831.56610039061</v>
      </c>
      <c r="F8" s="41">
        <f t="shared" si="0"/>
        <v>124304.6952500382</v>
      </c>
      <c r="G8" s="41">
        <f t="shared" si="0"/>
        <v>142342.85281347804</v>
      </c>
    </row>
    <row r="9" spans="1:7">
      <c r="A9" s="82"/>
      <c r="B9" s="43">
        <v>20</v>
      </c>
      <c r="C9" s="42">
        <f t="shared" si="0"/>
        <v>78828.100490256547</v>
      </c>
      <c r="D9" s="41">
        <f t="shared" si="0"/>
        <v>82780.975252403383</v>
      </c>
      <c r="E9" s="41">
        <f t="shared" si="0"/>
        <v>91059.000308121089</v>
      </c>
      <c r="F9" s="41">
        <f t="shared" si="0"/>
        <v>99827.567613704174</v>
      </c>
      <c r="G9" s="41">
        <f t="shared" si="0"/>
        <v>118792.03305899834</v>
      </c>
    </row>
    <row r="10" spans="1:7">
      <c r="A10" s="82"/>
      <c r="B10" s="43">
        <v>25</v>
      </c>
      <c r="C10" s="42">
        <f t="shared" si="0"/>
        <v>63840.587535818697</v>
      </c>
      <c r="D10" s="41">
        <f t="shared" si="0"/>
        <v>67837.041761500426</v>
      </c>
      <c r="E10" s="41">
        <f t="shared" si="0"/>
        <v>76293.780955933209</v>
      </c>
      <c r="F10" s="41">
        <f t="shared" si="0"/>
        <v>85358.036494381144</v>
      </c>
      <c r="G10" s="41">
        <f t="shared" si="0"/>
        <v>105226.20747143622</v>
      </c>
    </row>
    <row r="11" spans="1:7">
      <c r="A11" s="82"/>
      <c r="B11" s="43">
        <v>30</v>
      </c>
      <c r="C11" s="42">
        <f t="shared" si="0"/>
        <v>53854.111302126861</v>
      </c>
      <c r="D11" s="41">
        <f t="shared" si="0"/>
        <v>57895.113680364615</v>
      </c>
      <c r="E11" s="41">
        <f t="shared" si="0"/>
        <v>66531.505083987693</v>
      </c>
      <c r="F11" s="41">
        <f t="shared" si="0"/>
        <v>75888.726071301091</v>
      </c>
      <c r="G11" s="41">
        <f t="shared" si="0"/>
        <v>96627.892142185039</v>
      </c>
    </row>
    <row r="12" spans="1:7">
      <c r="A12" s="82"/>
      <c r="B12" s="43">
        <v>35</v>
      </c>
      <c r="C12" s="42">
        <f t="shared" si="0"/>
        <v>46725.367277215621</v>
      </c>
      <c r="D12" s="41">
        <f t="shared" si="0"/>
        <v>50811.42580860341</v>
      </c>
      <c r="E12" s="41">
        <f t="shared" si="0"/>
        <v>59627.298546080565</v>
      </c>
      <c r="F12" s="41">
        <f t="shared" si="0"/>
        <v>69273.034189341197</v>
      </c>
      <c r="G12" s="41">
        <f t="shared" si="0"/>
        <v>90843.781367860007</v>
      </c>
    </row>
    <row r="14" spans="1:7">
      <c r="A14" s="1" t="s">
        <v>94</v>
      </c>
    </row>
  </sheetData>
  <mergeCells count="3">
    <mergeCell ref="C4:G4"/>
    <mergeCell ref="A6:A12"/>
    <mergeCell ref="A4:B5"/>
  </mergeCells>
  <phoneticPr fontId="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71365-E0DB-4E05-A381-445CEC99015F}">
  <sheetPr>
    <tabColor theme="4" tint="0.79998168889431442"/>
  </sheetPr>
  <dimension ref="A1:C6"/>
  <sheetViews>
    <sheetView zoomScale="145" zoomScaleNormal="145" workbookViewId="0"/>
  </sheetViews>
  <sheetFormatPr defaultRowHeight="18.75"/>
  <cols>
    <col min="1" max="1" width="12.25" style="1" customWidth="1"/>
    <col min="2" max="2" width="19.25" style="1" customWidth="1"/>
    <col min="3" max="3" width="53.125" style="1" customWidth="1"/>
    <col min="4" max="16384" width="9" style="1"/>
  </cols>
  <sheetData>
    <row r="1" spans="1:3" ht="30">
      <c r="A1" s="67" t="s">
        <v>12</v>
      </c>
    </row>
    <row r="2" spans="1:3">
      <c r="A2" s="60" t="s">
        <v>11</v>
      </c>
      <c r="B2" s="61" t="s">
        <v>106</v>
      </c>
      <c r="C2" s="61" t="s">
        <v>10</v>
      </c>
    </row>
    <row r="3" spans="1:3">
      <c r="A3" s="3" t="s">
        <v>9</v>
      </c>
      <c r="B3" s="88" t="str">
        <f>PHONETIC(A3)</f>
        <v>ウゴウノシュウ</v>
      </c>
      <c r="C3" s="2" t="s">
        <v>8</v>
      </c>
    </row>
    <row r="4" spans="1:3">
      <c r="A4" s="3" t="s">
        <v>7</v>
      </c>
      <c r="B4" s="2"/>
      <c r="C4" s="2" t="s">
        <v>6</v>
      </c>
    </row>
    <row r="5" spans="1:3">
      <c r="A5" s="3" t="s">
        <v>5</v>
      </c>
      <c r="B5" s="2"/>
      <c r="C5" s="2" t="s">
        <v>4</v>
      </c>
    </row>
    <row r="6" spans="1:3">
      <c r="A6" s="3" t="s">
        <v>3</v>
      </c>
      <c r="B6" s="2"/>
      <c r="C6" s="2" t="s">
        <v>2</v>
      </c>
    </row>
  </sheetData>
  <phoneticPr fontId="8" type="Hiragana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4ED8A-AB31-44F7-A16B-67DAF2C81052}">
  <sheetPr>
    <tabColor theme="4" tint="0.79998168889431442"/>
  </sheetPr>
  <dimension ref="A1:E17"/>
  <sheetViews>
    <sheetView zoomScale="145" zoomScaleNormal="145" workbookViewId="0"/>
  </sheetViews>
  <sheetFormatPr defaultRowHeight="18.75"/>
  <cols>
    <col min="1" max="3" width="9" style="1"/>
    <col min="4" max="4" width="14.125" style="1" customWidth="1"/>
    <col min="5" max="5" width="10.25" style="1" customWidth="1"/>
    <col min="6" max="16384" width="9" style="1"/>
  </cols>
  <sheetData>
    <row r="1" spans="1:5" ht="30">
      <c r="A1" s="67" t="s">
        <v>25</v>
      </c>
    </row>
    <row r="2" spans="1:5">
      <c r="A2" s="6" t="s">
        <v>24</v>
      </c>
      <c r="B2" s="6" t="s">
        <v>23</v>
      </c>
      <c r="C2" s="6" t="s">
        <v>22</v>
      </c>
      <c r="D2" s="6" t="s">
        <v>21</v>
      </c>
    </row>
    <row r="3" spans="1:5">
      <c r="A3" s="5">
        <v>1</v>
      </c>
      <c r="B3" s="4" t="s">
        <v>20</v>
      </c>
      <c r="C3" s="4" t="s">
        <v>19</v>
      </c>
      <c r="D3" s="89" t="str">
        <f>PHONETIC(B3:C3)</f>
        <v>サトウヒロシ</v>
      </c>
    </row>
    <row r="4" spans="1:5">
      <c r="A4" s="5">
        <v>2</v>
      </c>
      <c r="B4" s="68" t="s">
        <v>18</v>
      </c>
      <c r="C4" s="4" t="s">
        <v>17</v>
      </c>
      <c r="D4" s="4"/>
    </row>
    <row r="5" spans="1:5">
      <c r="A5" s="5">
        <v>3</v>
      </c>
      <c r="B5" s="4" t="s">
        <v>16</v>
      </c>
      <c r="C5" s="4" t="s">
        <v>15</v>
      </c>
      <c r="D5" s="4"/>
    </row>
    <row r="6" spans="1:5">
      <c r="A6" s="5">
        <v>4</v>
      </c>
      <c r="B6" s="4" t="s">
        <v>14</v>
      </c>
      <c r="C6" s="4" t="s">
        <v>13</v>
      </c>
      <c r="D6" s="4"/>
    </row>
    <row r="12" spans="1:5">
      <c r="E12" s="63" t="s">
        <v>105</v>
      </c>
    </row>
    <row r="13" spans="1:5">
      <c r="A13" s="6" t="s">
        <v>24</v>
      </c>
      <c r="B13" s="6" t="s">
        <v>23</v>
      </c>
      <c r="C13" s="6" t="s">
        <v>22</v>
      </c>
      <c r="D13" s="6" t="s">
        <v>21</v>
      </c>
    </row>
    <row r="14" spans="1:5">
      <c r="A14" s="5">
        <v>1</v>
      </c>
      <c r="B14" s="4" t="str">
        <f>B3</f>
        <v>佐藤</v>
      </c>
      <c r="C14" s="4" t="str">
        <f>C3</f>
        <v>博史</v>
      </c>
      <c r="D14" s="4" t="str">
        <f>PHONETIC(B14:C14)</f>
        <v/>
      </c>
    </row>
    <row r="15" spans="1:5">
      <c r="A15" s="5">
        <v>2</v>
      </c>
      <c r="B15" s="4" t="str">
        <f t="shared" ref="B15:C15" si="0">B4</f>
        <v>住田</v>
      </c>
      <c r="C15" s="4" t="str">
        <f t="shared" si="0"/>
        <v>芳江</v>
      </c>
      <c r="D15" s="4" t="str">
        <f>PHONETIC(B15:C15)</f>
        <v/>
      </c>
    </row>
    <row r="16" spans="1:5">
      <c r="A16" s="5">
        <v>3</v>
      </c>
      <c r="B16" s="4" t="str">
        <f t="shared" ref="B16:C16" si="1">B5</f>
        <v>田丸</v>
      </c>
      <c r="C16" s="4" t="str">
        <f t="shared" si="1"/>
        <v>喜代美</v>
      </c>
      <c r="D16" s="4" t="str">
        <f>PHONETIC(B16:C16)</f>
        <v/>
      </c>
    </row>
    <row r="17" spans="1:4">
      <c r="A17" s="5">
        <v>4</v>
      </c>
      <c r="B17" s="4" t="str">
        <f t="shared" ref="B17:C17" si="2">B6</f>
        <v>佐々木</v>
      </c>
      <c r="C17" s="4" t="str">
        <f t="shared" si="2"/>
        <v>義巳</v>
      </c>
      <c r="D17" s="4" t="str">
        <f>PHONETIC(B17:C17)</f>
        <v/>
      </c>
    </row>
  </sheetData>
  <phoneticPr fontId="8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57B0-CAB0-47ED-99B6-874629BC38C4}">
  <sheetPr>
    <tabColor theme="7" tint="0.79998168889431442"/>
  </sheetPr>
  <dimension ref="A1:G20"/>
  <sheetViews>
    <sheetView zoomScale="115" zoomScaleNormal="115" workbookViewId="0"/>
  </sheetViews>
  <sheetFormatPr defaultRowHeight="18.75"/>
  <cols>
    <col min="1" max="1" width="25.625" style="1" customWidth="1"/>
    <col min="2" max="2" width="15.625" style="1" customWidth="1"/>
    <col min="3" max="3" width="13.75" style="1" customWidth="1"/>
    <col min="4" max="6" width="9" style="1"/>
    <col min="7" max="7" width="16.875" style="1" customWidth="1"/>
    <col min="8" max="16384" width="9" style="1"/>
  </cols>
  <sheetData>
    <row r="1" spans="1:7" ht="25.5">
      <c r="A1" s="66" t="s">
        <v>71</v>
      </c>
    </row>
    <row r="2" spans="1:7">
      <c r="A2" s="27" t="s">
        <v>38</v>
      </c>
      <c r="B2" s="26" t="s">
        <v>40</v>
      </c>
    </row>
    <row r="3" spans="1:7">
      <c r="A3" s="25" t="s">
        <v>35</v>
      </c>
      <c r="B3" s="73" t="s">
        <v>114</v>
      </c>
    </row>
    <row r="4" spans="1:7">
      <c r="A4" s="25" t="s">
        <v>32</v>
      </c>
      <c r="B4" s="25"/>
      <c r="D4" s="78" t="s">
        <v>110</v>
      </c>
      <c r="E4" s="79"/>
      <c r="F4" s="79"/>
      <c r="G4" s="70" t="s">
        <v>111</v>
      </c>
    </row>
    <row r="5" spans="1:7">
      <c r="A5" s="25" t="s">
        <v>31</v>
      </c>
      <c r="B5" s="25"/>
      <c r="D5" s="80" t="s">
        <v>107</v>
      </c>
      <c r="E5" s="81"/>
      <c r="F5" s="81"/>
      <c r="G5" s="72">
        <f>FIND("A",D5,1)</f>
        <v>6</v>
      </c>
    </row>
    <row r="6" spans="1:7">
      <c r="A6" s="25" t="s">
        <v>30</v>
      </c>
      <c r="B6" s="25"/>
      <c r="D6" s="80" t="s">
        <v>108</v>
      </c>
      <c r="E6" s="81"/>
      <c r="F6" s="81"/>
      <c r="G6" s="69"/>
    </row>
    <row r="7" spans="1:7">
      <c r="A7" s="25" t="s">
        <v>29</v>
      </c>
      <c r="B7" s="25"/>
      <c r="D7" s="80" t="s">
        <v>109</v>
      </c>
      <c r="E7" s="81"/>
      <c r="F7" s="81"/>
      <c r="G7" s="69"/>
    </row>
    <row r="8" spans="1:7">
      <c r="A8" s="25" t="s">
        <v>26</v>
      </c>
      <c r="B8" s="25"/>
    </row>
    <row r="10" spans="1:7">
      <c r="A10" s="24" t="s">
        <v>70</v>
      </c>
    </row>
    <row r="11" spans="1:7">
      <c r="D11" s="78" t="s">
        <v>112</v>
      </c>
      <c r="E11" s="79"/>
      <c r="F11" s="79"/>
      <c r="G11" s="70" t="s">
        <v>113</v>
      </c>
    </row>
    <row r="12" spans="1:7">
      <c r="A12" s="1" t="s">
        <v>69</v>
      </c>
      <c r="D12" s="80" t="s">
        <v>107</v>
      </c>
      <c r="E12" s="81"/>
      <c r="F12" s="81"/>
      <c r="G12" s="75" t="s">
        <v>125</v>
      </c>
    </row>
    <row r="13" spans="1:7">
      <c r="D13" s="80" t="s">
        <v>108</v>
      </c>
      <c r="E13" s="81"/>
      <c r="F13" s="81"/>
      <c r="G13" s="69"/>
    </row>
    <row r="14" spans="1:7">
      <c r="A14" s="64" t="s">
        <v>102</v>
      </c>
      <c r="D14" s="80" t="s">
        <v>109</v>
      </c>
      <c r="E14" s="81"/>
      <c r="F14" s="81"/>
      <c r="G14" s="69"/>
    </row>
    <row r="15" spans="1:7">
      <c r="A15" s="1" t="s">
        <v>103</v>
      </c>
    </row>
    <row r="16" spans="1:7">
      <c r="A16" s="1" t="s">
        <v>104</v>
      </c>
    </row>
    <row r="17" spans="1:1">
      <c r="A17" s="62" t="s">
        <v>115</v>
      </c>
    </row>
    <row r="20" spans="1:1">
      <c r="A20" s="62" t="s">
        <v>116</v>
      </c>
    </row>
  </sheetData>
  <mergeCells count="8">
    <mergeCell ref="D4:F4"/>
    <mergeCell ref="D11:F11"/>
    <mergeCell ref="D12:F12"/>
    <mergeCell ref="D13:F13"/>
    <mergeCell ref="D14:F14"/>
    <mergeCell ref="D5:F5"/>
    <mergeCell ref="D6:F6"/>
    <mergeCell ref="D7:F7"/>
  </mergeCells>
  <phoneticPr fontId="8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A15F8-3A37-4EA7-B088-8E8DBC1F9F04}">
  <sheetPr>
    <tabColor theme="7" tint="0.79998168889431442"/>
  </sheetPr>
  <dimension ref="A1:H14"/>
  <sheetViews>
    <sheetView zoomScale="115" zoomScaleNormal="115" workbookViewId="0"/>
  </sheetViews>
  <sheetFormatPr defaultRowHeight="18.75"/>
  <cols>
    <col min="1" max="1" width="25.625" style="1" customWidth="1"/>
    <col min="2" max="3" width="16.625" style="1" customWidth="1"/>
    <col min="4" max="4" width="2.625" style="1" customWidth="1"/>
    <col min="5" max="7" width="9" style="1"/>
    <col min="8" max="8" width="16.875" style="1" customWidth="1"/>
    <col min="9" max="16384" width="9" style="1"/>
  </cols>
  <sheetData>
    <row r="1" spans="1:8" ht="24">
      <c r="A1" s="65" t="s">
        <v>71</v>
      </c>
    </row>
    <row r="2" spans="1:8">
      <c r="A2" s="30" t="s">
        <v>38</v>
      </c>
      <c r="B2" s="29" t="s">
        <v>40</v>
      </c>
      <c r="C2" s="28" t="s">
        <v>79</v>
      </c>
    </row>
    <row r="3" spans="1:8">
      <c r="A3" s="25" t="s">
        <v>78</v>
      </c>
      <c r="B3" s="71" t="str">
        <f>LEFT(A3,FIND("@",A3)-1)</f>
        <v>tarou.tanaka</v>
      </c>
      <c r="C3" s="71" t="str">
        <f>MID(A3,FIND("@",A3)+1,100)</f>
        <v>gakken.co.jp</v>
      </c>
    </row>
    <row r="4" spans="1:8">
      <c r="A4" s="25" t="s">
        <v>77</v>
      </c>
      <c r="B4" s="25"/>
      <c r="C4" s="25"/>
      <c r="E4" s="78" t="s">
        <v>110</v>
      </c>
      <c r="F4" s="79"/>
      <c r="G4" s="79"/>
      <c r="H4" s="70" t="s">
        <v>111</v>
      </c>
    </row>
    <row r="5" spans="1:8">
      <c r="A5" s="25" t="s">
        <v>76</v>
      </c>
      <c r="B5" s="25"/>
      <c r="C5" s="25"/>
      <c r="E5" s="80" t="s">
        <v>107</v>
      </c>
      <c r="F5" s="81"/>
      <c r="G5" s="81"/>
      <c r="H5" s="72">
        <f>FIND("A",E5,1)</f>
        <v>6</v>
      </c>
    </row>
    <row r="6" spans="1:8">
      <c r="A6" s="25" t="s">
        <v>75</v>
      </c>
      <c r="B6" s="25"/>
      <c r="C6" s="25"/>
      <c r="E6" s="80" t="s">
        <v>108</v>
      </c>
      <c r="F6" s="81"/>
      <c r="G6" s="81"/>
      <c r="H6" s="69"/>
    </row>
    <row r="7" spans="1:8">
      <c r="E7" s="80" t="s">
        <v>109</v>
      </c>
      <c r="F7" s="81"/>
      <c r="G7" s="81"/>
      <c r="H7" s="69"/>
    </row>
    <row r="8" spans="1:8">
      <c r="B8" s="1" t="s">
        <v>74</v>
      </c>
    </row>
    <row r="9" spans="1:8">
      <c r="B9" s="1" t="s">
        <v>73</v>
      </c>
    </row>
    <row r="10" spans="1:8">
      <c r="B10" s="1" t="s">
        <v>72</v>
      </c>
    </row>
    <row r="11" spans="1:8">
      <c r="B11" s="62" t="s">
        <v>117</v>
      </c>
      <c r="E11" s="78" t="s">
        <v>112</v>
      </c>
      <c r="F11" s="79"/>
      <c r="G11" s="79"/>
      <c r="H11" s="70" t="s">
        <v>113</v>
      </c>
    </row>
    <row r="12" spans="1:8">
      <c r="E12" s="80" t="s">
        <v>107</v>
      </c>
      <c r="F12" s="81"/>
      <c r="G12" s="81"/>
      <c r="H12" s="72" t="str">
        <f>MID(E12,H5+1,100)</f>
        <v>かきく</v>
      </c>
    </row>
    <row r="13" spans="1:8">
      <c r="A13" s="62" t="s">
        <v>118</v>
      </c>
      <c r="E13" s="80" t="s">
        <v>108</v>
      </c>
      <c r="F13" s="81"/>
      <c r="G13" s="81"/>
      <c r="H13" s="69"/>
    </row>
    <row r="14" spans="1:8">
      <c r="E14" s="80" t="s">
        <v>109</v>
      </c>
      <c r="F14" s="81"/>
      <c r="G14" s="81"/>
      <c r="H14" s="69"/>
    </row>
  </sheetData>
  <mergeCells count="8">
    <mergeCell ref="E12:G12"/>
    <mergeCell ref="E13:G13"/>
    <mergeCell ref="E14:G14"/>
    <mergeCell ref="E4:G4"/>
    <mergeCell ref="E5:G5"/>
    <mergeCell ref="E6:G6"/>
    <mergeCell ref="E7:G7"/>
    <mergeCell ref="E11:G11"/>
  </mergeCells>
  <phoneticPr fontId="8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002B-A950-454E-8455-2DC061925CD6}">
  <sheetPr>
    <tabColor theme="5" tint="0.79998168889431442"/>
  </sheetPr>
  <dimension ref="A1:D24"/>
  <sheetViews>
    <sheetView showGridLines="0" zoomScaleNormal="100" workbookViewId="0"/>
  </sheetViews>
  <sheetFormatPr defaultRowHeight="18.75"/>
  <cols>
    <col min="1" max="2" width="15.625" style="1" customWidth="1"/>
    <col min="3" max="3" width="7.75" style="1" bestFit="1" customWidth="1"/>
    <col min="4" max="4" width="29.375" style="1" customWidth="1"/>
    <col min="5" max="16384" width="9" style="1"/>
  </cols>
  <sheetData>
    <row r="1" spans="1:4">
      <c r="A1" s="1" t="s">
        <v>41</v>
      </c>
    </row>
    <row r="2" spans="1:4">
      <c r="A2" s="10" t="s">
        <v>123</v>
      </c>
      <c r="C2" s="10"/>
    </row>
    <row r="3" spans="1:4">
      <c r="A3" s="9" t="s">
        <v>0</v>
      </c>
      <c r="B3" s="8" t="s">
        <v>40</v>
      </c>
      <c r="C3" s="8" t="s">
        <v>39</v>
      </c>
      <c r="D3" s="7" t="s">
        <v>38</v>
      </c>
    </row>
    <row r="4" spans="1:4">
      <c r="A4" s="4" t="s">
        <v>37</v>
      </c>
      <c r="B4" s="4" t="s">
        <v>36</v>
      </c>
      <c r="C4" s="5">
        <f>LEN(B4)</f>
        <v>12</v>
      </c>
      <c r="D4" s="4" t="s">
        <v>35</v>
      </c>
    </row>
    <row r="5" spans="1:4">
      <c r="A5" s="4" t="s">
        <v>34</v>
      </c>
      <c r="B5" s="4" t="s">
        <v>33</v>
      </c>
      <c r="C5" s="5"/>
      <c r="D5" s="4" t="s">
        <v>32</v>
      </c>
    </row>
    <row r="6" spans="1:4">
      <c r="A6" s="4" t="s">
        <v>28</v>
      </c>
      <c r="B6" s="4" t="s">
        <v>27</v>
      </c>
      <c r="C6" s="5"/>
      <c r="D6" s="4" t="s">
        <v>26</v>
      </c>
    </row>
    <row r="7" spans="1:4">
      <c r="A7" s="68" t="s">
        <v>119</v>
      </c>
      <c r="B7" s="68" t="s">
        <v>120</v>
      </c>
      <c r="C7" s="5"/>
      <c r="D7" s="4"/>
    </row>
    <row r="8" spans="1:4">
      <c r="A8" s="68" t="s">
        <v>121</v>
      </c>
      <c r="B8" s="68" t="s">
        <v>122</v>
      </c>
      <c r="C8" s="5"/>
      <c r="D8" s="4"/>
    </row>
    <row r="16" spans="1:4">
      <c r="A16" s="87" t="s">
        <v>129</v>
      </c>
    </row>
    <row r="17" spans="1:4">
      <c r="A17" s="1" t="s">
        <v>41</v>
      </c>
    </row>
    <row r="18" spans="1:4">
      <c r="A18" s="10" t="s">
        <v>123</v>
      </c>
      <c r="C18" s="10"/>
    </row>
    <row r="19" spans="1:4">
      <c r="A19" s="9" t="s">
        <v>0</v>
      </c>
      <c r="B19" s="8" t="s">
        <v>40</v>
      </c>
      <c r="C19" s="8" t="s">
        <v>39</v>
      </c>
      <c r="D19" s="7" t="s">
        <v>38</v>
      </c>
    </row>
    <row r="20" spans="1:4">
      <c r="A20" s="4" t="s">
        <v>37</v>
      </c>
      <c r="B20" s="4" t="s">
        <v>36</v>
      </c>
      <c r="C20" s="5">
        <f>LEN(B20)</f>
        <v>12</v>
      </c>
      <c r="D20" s="4" t="s">
        <v>35</v>
      </c>
    </row>
    <row r="21" spans="1:4">
      <c r="A21" s="4" t="s">
        <v>34</v>
      </c>
      <c r="B21" s="4" t="s">
        <v>33</v>
      </c>
      <c r="C21" s="5"/>
      <c r="D21" s="4" t="s">
        <v>32</v>
      </c>
    </row>
    <row r="22" spans="1:4">
      <c r="A22" s="4" t="s">
        <v>28</v>
      </c>
      <c r="B22" s="4" t="s">
        <v>27</v>
      </c>
      <c r="C22" s="5"/>
      <c r="D22" s="4" t="s">
        <v>26</v>
      </c>
    </row>
    <row r="23" spans="1:4">
      <c r="A23" s="68" t="s">
        <v>119</v>
      </c>
      <c r="B23" s="68" t="s">
        <v>120</v>
      </c>
      <c r="C23" s="5"/>
      <c r="D23" s="4" t="s">
        <v>127</v>
      </c>
    </row>
    <row r="24" spans="1:4">
      <c r="A24" s="68" t="s">
        <v>121</v>
      </c>
      <c r="B24" s="68" t="s">
        <v>122</v>
      </c>
      <c r="C24" s="5"/>
      <c r="D24" s="4" t="s">
        <v>128</v>
      </c>
    </row>
  </sheetData>
  <phoneticPr fontId="8"/>
  <conditionalFormatting sqref="C4:C8">
    <cfRule type="cellIs" dxfId="4" priority="3" operator="greaterThan">
      <formula>13</formula>
    </cfRule>
  </conditionalFormatting>
  <conditionalFormatting sqref="C20">
    <cfRule type="cellIs" dxfId="0" priority="1" operator="greaterThan">
      <formula>13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AB7A5-74FC-480B-B938-8EE689227E41}">
  <sheetPr>
    <tabColor theme="5" tint="0.79998168889431442"/>
  </sheetPr>
  <dimension ref="A1:C8"/>
  <sheetViews>
    <sheetView zoomScale="130" zoomScaleNormal="130" workbookViewId="0"/>
  </sheetViews>
  <sheetFormatPr defaultRowHeight="30" customHeight="1"/>
  <cols>
    <col min="1" max="1" width="12.625" style="1" customWidth="1"/>
    <col min="2" max="2" width="35.625" style="11" customWidth="1"/>
    <col min="3" max="3" width="11" style="1" bestFit="1" customWidth="1"/>
    <col min="4" max="4" width="1.875" style="1" customWidth="1"/>
    <col min="5" max="16384" width="9" style="1"/>
  </cols>
  <sheetData>
    <row r="1" spans="1:3" ht="18.75">
      <c r="A1" s="62" t="s">
        <v>124</v>
      </c>
    </row>
    <row r="2" spans="1:3" ht="18.75">
      <c r="A2" s="16" t="s">
        <v>1</v>
      </c>
      <c r="B2" s="17" t="s">
        <v>55</v>
      </c>
      <c r="C2" s="16" t="s">
        <v>54</v>
      </c>
    </row>
    <row r="3" spans="1:3" ht="50.25" customHeight="1">
      <c r="A3" s="14" t="s">
        <v>53</v>
      </c>
      <c r="B3" s="15" t="s">
        <v>52</v>
      </c>
      <c r="C3" s="86" t="str">
        <f t="shared" ref="C3:C8" si="0">IF(LEN(B3)&gt;30,"はみ出し！","○")</f>
        <v>○</v>
      </c>
    </row>
    <row r="4" spans="1:3" ht="50.25" customHeight="1">
      <c r="A4" s="14" t="s">
        <v>51</v>
      </c>
      <c r="B4" s="13" t="s">
        <v>50</v>
      </c>
      <c r="C4" s="12"/>
    </row>
    <row r="5" spans="1:3" ht="50.25" customHeight="1">
      <c r="A5" s="14" t="s">
        <v>49</v>
      </c>
      <c r="B5" s="13" t="s">
        <v>48</v>
      </c>
      <c r="C5" s="12"/>
    </row>
    <row r="6" spans="1:3" ht="50.25" customHeight="1">
      <c r="A6" s="14" t="s">
        <v>47</v>
      </c>
      <c r="B6" s="13" t="s">
        <v>46</v>
      </c>
      <c r="C6" s="12"/>
    </row>
    <row r="7" spans="1:3" ht="50.25" customHeight="1">
      <c r="A7" s="14" t="s">
        <v>45</v>
      </c>
      <c r="B7" s="13" t="s">
        <v>44</v>
      </c>
      <c r="C7" s="12"/>
    </row>
    <row r="8" spans="1:3" ht="50.25" customHeight="1">
      <c r="A8" s="14" t="s">
        <v>43</v>
      </c>
      <c r="B8" s="13" t="s">
        <v>42</v>
      </c>
      <c r="C8" s="12"/>
    </row>
  </sheetData>
  <phoneticPr fontId="8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97968-696E-4BCA-8358-A15FEB07AA0C}">
  <sheetPr>
    <tabColor theme="5" tint="0.79998168889431442"/>
  </sheetPr>
  <dimension ref="A1:J16"/>
  <sheetViews>
    <sheetView zoomScaleNormal="100" workbookViewId="0">
      <selection activeCell="G17" sqref="G17"/>
    </sheetView>
  </sheetViews>
  <sheetFormatPr defaultRowHeight="18.75"/>
  <cols>
    <col min="1" max="1" width="15.625" style="1" customWidth="1"/>
    <col min="2" max="3" width="10.625" style="1" customWidth="1"/>
    <col min="4" max="5" width="6.625" style="1" customWidth="1"/>
    <col min="6" max="6" width="2" style="1" customWidth="1"/>
    <col min="7" max="9" width="9" style="1"/>
    <col min="10" max="10" width="16.875" style="1" customWidth="1"/>
    <col min="11" max="16384" width="9" style="1"/>
  </cols>
  <sheetData>
    <row r="1" spans="1:10" ht="28.5" customHeight="1">
      <c r="A1" s="65" t="s">
        <v>68</v>
      </c>
      <c r="B1" s="23"/>
      <c r="C1" s="23"/>
    </row>
    <row r="2" spans="1:10">
      <c r="A2" s="22" t="s">
        <v>1</v>
      </c>
      <c r="B2" s="21" t="s">
        <v>67</v>
      </c>
      <c r="C2" s="21" t="s">
        <v>66</v>
      </c>
      <c r="D2" s="21" t="s">
        <v>65</v>
      </c>
      <c r="E2" s="20" t="s">
        <v>64</v>
      </c>
    </row>
    <row r="3" spans="1:10">
      <c r="A3" s="76" t="s">
        <v>126</v>
      </c>
      <c r="B3" s="74" t="str">
        <f t="shared" ref="B3" si="0">LEFT(A3,FIND(" ",A3,1)-1)</f>
        <v>磐田</v>
      </c>
      <c r="C3" s="74" t="str">
        <f>RIGHT(A3,LEN(A3)-FIND(" ",A3,1))</f>
        <v>雄介</v>
      </c>
      <c r="D3" s="18" t="s">
        <v>57</v>
      </c>
      <c r="E3" s="18">
        <v>35</v>
      </c>
    </row>
    <row r="4" spans="1:10">
      <c r="A4" s="19" t="s">
        <v>51</v>
      </c>
      <c r="B4" s="19"/>
      <c r="C4" s="19"/>
      <c r="D4" s="18" t="s">
        <v>57</v>
      </c>
      <c r="E4" s="18">
        <v>28</v>
      </c>
      <c r="G4" s="78" t="s">
        <v>110</v>
      </c>
      <c r="H4" s="79"/>
      <c r="I4" s="79"/>
      <c r="J4" s="70" t="s">
        <v>111</v>
      </c>
    </row>
    <row r="5" spans="1:10">
      <c r="A5" s="19" t="s">
        <v>49</v>
      </c>
      <c r="B5" s="19"/>
      <c r="C5" s="19"/>
      <c r="D5" s="18" t="s">
        <v>59</v>
      </c>
      <c r="E5" s="18">
        <v>31</v>
      </c>
      <c r="G5" s="80" t="s">
        <v>107</v>
      </c>
      <c r="H5" s="81"/>
      <c r="I5" s="81"/>
      <c r="J5" s="72">
        <f>FIND("A",G5,1)</f>
        <v>6</v>
      </c>
    </row>
    <row r="6" spans="1:10">
      <c r="A6" s="19" t="s">
        <v>47</v>
      </c>
      <c r="B6" s="19"/>
      <c r="C6" s="19"/>
      <c r="D6" s="18" t="s">
        <v>57</v>
      </c>
      <c r="E6" s="18">
        <v>29</v>
      </c>
      <c r="G6" s="80" t="s">
        <v>108</v>
      </c>
      <c r="H6" s="81"/>
      <c r="I6" s="81"/>
      <c r="J6" s="69"/>
    </row>
    <row r="7" spans="1:10">
      <c r="A7" s="19" t="s">
        <v>45</v>
      </c>
      <c r="B7" s="19"/>
      <c r="C7" s="19"/>
      <c r="D7" s="18" t="s">
        <v>57</v>
      </c>
      <c r="E7" s="18">
        <v>20</v>
      </c>
      <c r="G7" s="80" t="s">
        <v>109</v>
      </c>
      <c r="H7" s="81"/>
      <c r="I7" s="81"/>
      <c r="J7" s="69"/>
    </row>
    <row r="8" spans="1:10">
      <c r="A8" s="19" t="s">
        <v>43</v>
      </c>
      <c r="B8" s="19"/>
      <c r="C8" s="19"/>
      <c r="D8" s="18" t="s">
        <v>59</v>
      </c>
      <c r="E8" s="18">
        <v>20</v>
      </c>
    </row>
    <row r="9" spans="1:10">
      <c r="A9" s="19" t="s">
        <v>63</v>
      </c>
      <c r="B9" s="19"/>
      <c r="C9" s="19"/>
      <c r="D9" s="18" t="s">
        <v>57</v>
      </c>
      <c r="E9" s="18">
        <v>31</v>
      </c>
    </row>
    <row r="10" spans="1:10">
      <c r="A10" s="19" t="s">
        <v>62</v>
      </c>
      <c r="B10" s="19"/>
      <c r="C10" s="19"/>
      <c r="D10" s="18" t="s">
        <v>59</v>
      </c>
      <c r="E10" s="18">
        <v>19</v>
      </c>
    </row>
    <row r="11" spans="1:10">
      <c r="A11" s="19" t="s">
        <v>61</v>
      </c>
      <c r="B11" s="19"/>
      <c r="C11" s="19"/>
      <c r="D11" s="18" t="s">
        <v>57</v>
      </c>
      <c r="E11" s="18">
        <v>27</v>
      </c>
      <c r="G11" s="78" t="s">
        <v>112</v>
      </c>
      <c r="H11" s="79"/>
      <c r="I11" s="79"/>
      <c r="J11" s="70" t="s">
        <v>113</v>
      </c>
    </row>
    <row r="12" spans="1:10">
      <c r="A12" s="19" t="s">
        <v>60</v>
      </c>
      <c r="B12" s="19"/>
      <c r="C12" s="19"/>
      <c r="D12" s="18" t="s">
        <v>59</v>
      </c>
      <c r="E12" s="18">
        <v>32</v>
      </c>
      <c r="G12" s="80" t="s">
        <v>107</v>
      </c>
      <c r="H12" s="81"/>
      <c r="I12" s="81"/>
      <c r="J12" s="72" t="str">
        <f>RIGHT(G12,LEN(G12)-J5)</f>
        <v>かきく</v>
      </c>
    </row>
    <row r="13" spans="1:10">
      <c r="A13" s="19" t="s">
        <v>58</v>
      </c>
      <c r="B13" s="19"/>
      <c r="C13" s="19"/>
      <c r="D13" s="18" t="s">
        <v>57</v>
      </c>
      <c r="E13" s="18">
        <v>31</v>
      </c>
      <c r="G13" s="80" t="s">
        <v>108</v>
      </c>
      <c r="H13" s="81"/>
      <c r="I13" s="81"/>
      <c r="J13" s="69"/>
    </row>
    <row r="14" spans="1:10">
      <c r="G14" s="80" t="s">
        <v>109</v>
      </c>
      <c r="H14" s="81"/>
      <c r="I14" s="81"/>
      <c r="J14" s="69"/>
    </row>
    <row r="16" spans="1:10">
      <c r="A16" s="64" t="s">
        <v>56</v>
      </c>
    </row>
  </sheetData>
  <mergeCells count="8">
    <mergeCell ref="G13:I13"/>
    <mergeCell ref="G14:I14"/>
    <mergeCell ref="G4:I4"/>
    <mergeCell ref="G5:I5"/>
    <mergeCell ref="G6:I6"/>
    <mergeCell ref="G7:I7"/>
    <mergeCell ref="G11:I11"/>
    <mergeCell ref="G12:I12"/>
  </mergeCells>
  <phoneticPr fontId="8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67000-1884-4B7D-B339-7AF158237044}">
  <sheetPr>
    <tabColor theme="8" tint="0.79998168889431442"/>
  </sheetPr>
  <dimension ref="A1:B11"/>
  <sheetViews>
    <sheetView zoomScale="175" zoomScaleNormal="175" workbookViewId="0"/>
  </sheetViews>
  <sheetFormatPr defaultRowHeight="18.75"/>
  <cols>
    <col min="1" max="1" width="15.375" style="1" customWidth="1"/>
    <col min="2" max="2" width="14.375" style="1" customWidth="1"/>
    <col min="3" max="16384" width="9" style="1"/>
  </cols>
  <sheetData>
    <row r="1" spans="1:2">
      <c r="A1" s="1" t="s">
        <v>87</v>
      </c>
    </row>
    <row r="2" spans="1:2">
      <c r="A2" s="33" t="s">
        <v>86</v>
      </c>
      <c r="B2" s="31">
        <v>25000</v>
      </c>
    </row>
    <row r="3" spans="1:2">
      <c r="A3" s="33" t="s">
        <v>85</v>
      </c>
      <c r="B3" s="32">
        <v>1.35E-2</v>
      </c>
    </row>
    <row r="4" spans="1:2">
      <c r="A4" s="33" t="s">
        <v>84</v>
      </c>
      <c r="B4" s="31">
        <v>1000000</v>
      </c>
    </row>
    <row r="5" spans="1:2">
      <c r="A5" s="33" t="s">
        <v>83</v>
      </c>
      <c r="B5" s="77">
        <f>NPER(B3/12,-B2,0,B4)</f>
        <v>39.148124688909455</v>
      </c>
    </row>
    <row r="9" spans="1:2">
      <c r="A9" s="1" t="s">
        <v>82</v>
      </c>
    </row>
    <row r="10" spans="1:2">
      <c r="A10" s="1" t="s">
        <v>81</v>
      </c>
    </row>
    <row r="11" spans="1:2">
      <c r="A11" s="1" t="s">
        <v>80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見出し</vt:lpstr>
      <vt:lpstr>Phonetic-01</vt:lpstr>
      <vt:lpstr>Phonetic-02</vt:lpstr>
      <vt:lpstr>FIND-01</vt:lpstr>
      <vt:lpstr>FIND-02</vt:lpstr>
      <vt:lpstr>LEN-01</vt:lpstr>
      <vt:lpstr>LEN-02</vt:lpstr>
      <vt:lpstr>LEN-03</vt:lpstr>
      <vt:lpstr>NPER</vt:lpstr>
      <vt:lpstr>PMT-01</vt:lpstr>
      <vt:lpstr>PMT-02</vt:lpstr>
      <vt:lpstr>PMT-03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2025-07-12T08:25:34Z</dcterms:modified>
</cp:coreProperties>
</file>