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Desktop\"/>
    </mc:Choice>
  </mc:AlternateContent>
  <xr:revisionPtr revIDLastSave="0" documentId="13_ncr:1_{8B20FD35-F44B-4603-B1AE-827EC06AB277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練習1" sheetId="6" r:id="rId1"/>
    <sheet name="練習2" sheetId="7" r:id="rId2"/>
    <sheet name="練習3" sheetId="8" r:id="rId3"/>
    <sheet name="練習4" sheetId="9" r:id="rId4"/>
    <sheet name="練習5" sheetId="10" r:id="rId5"/>
  </sheets>
  <definedNames>
    <definedName name="_xlnm._FilterDatabase" localSheetId="4" hidden="1">練習5!$B$3:$D$248</definedName>
  </definedNames>
  <calcPr calcId="191029"/>
</workbook>
</file>

<file path=xl/calcChain.xml><?xml version="1.0" encoding="utf-8"?>
<calcChain xmlns="http://schemas.openxmlformats.org/spreadsheetml/2006/main">
  <c r="G9" i="10" l="1"/>
  <c r="G8" i="10"/>
  <c r="G7" i="10"/>
  <c r="G6" i="10"/>
  <c r="G5" i="10"/>
  <c r="G4" i="10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4" i="9"/>
  <c r="H9" i="8"/>
  <c r="B8" i="8"/>
  <c r="C8" i="8"/>
  <c r="D8" i="8"/>
  <c r="E8" i="8"/>
  <c r="F8" i="8"/>
  <c r="G8" i="8"/>
  <c r="H8" i="8"/>
  <c r="C4" i="8"/>
  <c r="D4" i="8"/>
  <c r="E4" i="8"/>
  <c r="F4" i="8"/>
  <c r="G4" i="8"/>
  <c r="H4" i="8"/>
  <c r="C5" i="8"/>
  <c r="D5" i="8"/>
  <c r="E5" i="8"/>
  <c r="F5" i="8"/>
  <c r="G5" i="8"/>
  <c r="H5" i="8"/>
  <c r="C6" i="8"/>
  <c r="D6" i="8"/>
  <c r="E6" i="8"/>
  <c r="F6" i="8"/>
  <c r="G6" i="8"/>
  <c r="H6" i="8"/>
  <c r="C7" i="8"/>
  <c r="D7" i="8"/>
  <c r="E7" i="8"/>
  <c r="F7" i="8"/>
  <c r="G7" i="8"/>
  <c r="H7" i="8"/>
  <c r="B5" i="8"/>
  <c r="B6" i="8"/>
  <c r="B7" i="8"/>
  <c r="B4" i="8"/>
  <c r="H14" i="7"/>
  <c r="L14" i="7" s="1"/>
  <c r="I14" i="7"/>
  <c r="J14" i="7"/>
  <c r="K14" i="7"/>
  <c r="L7" i="7"/>
  <c r="L8" i="7"/>
  <c r="L9" i="7"/>
  <c r="L10" i="7"/>
  <c r="L11" i="7"/>
  <c r="L12" i="7"/>
  <c r="L13" i="7"/>
  <c r="H8" i="7"/>
  <c r="I8" i="7"/>
  <c r="J8" i="7"/>
  <c r="K8" i="7"/>
  <c r="H9" i="7"/>
  <c r="I9" i="7"/>
  <c r="J9" i="7"/>
  <c r="K9" i="7"/>
  <c r="H10" i="7"/>
  <c r="I10" i="7"/>
  <c r="J10" i="7"/>
  <c r="K10" i="7"/>
  <c r="H11" i="7"/>
  <c r="I11" i="7"/>
  <c r="J11" i="7"/>
  <c r="K11" i="7"/>
  <c r="H12" i="7"/>
  <c r="I12" i="7"/>
  <c r="J12" i="7"/>
  <c r="K12" i="7"/>
  <c r="H13" i="7"/>
  <c r="I13" i="7"/>
  <c r="J13" i="7"/>
  <c r="K13" i="7"/>
  <c r="I7" i="7"/>
  <c r="J7" i="7"/>
  <c r="K7" i="7"/>
  <c r="H7" i="7"/>
  <c r="C14" i="7"/>
  <c r="D14" i="7"/>
  <c r="E14" i="7"/>
  <c r="F14" i="7"/>
  <c r="G7" i="7"/>
  <c r="G8" i="7"/>
  <c r="G9" i="7"/>
  <c r="G10" i="7"/>
  <c r="G11" i="7"/>
  <c r="G12" i="7"/>
  <c r="G13" i="7"/>
  <c r="G14" i="7"/>
  <c r="H6" i="6"/>
  <c r="H7" i="6"/>
  <c r="H8" i="6"/>
  <c r="H9" i="6"/>
  <c r="H10" i="6"/>
  <c r="H11" i="6"/>
  <c r="H12" i="6"/>
  <c r="H13" i="6"/>
  <c r="H14" i="6"/>
  <c r="H15" i="6"/>
  <c r="H16" i="6"/>
  <c r="H5" i="6"/>
  <c r="F17" i="6"/>
  <c r="G17" i="6"/>
  <c r="G6" i="6"/>
  <c r="G7" i="6"/>
  <c r="G8" i="6"/>
  <c r="G9" i="6"/>
  <c r="G10" i="6"/>
  <c r="G11" i="6"/>
  <c r="G12" i="6"/>
  <c r="G13" i="6"/>
  <c r="G14" i="6"/>
  <c r="G15" i="6"/>
  <c r="G16" i="6"/>
  <c r="G5" i="6"/>
  <c r="C17" i="6"/>
  <c r="D17" i="6"/>
  <c r="D6" i="6"/>
  <c r="D7" i="6"/>
  <c r="D8" i="6"/>
  <c r="D9" i="6"/>
  <c r="D10" i="6"/>
  <c r="D11" i="6"/>
  <c r="D12" i="6"/>
  <c r="D13" i="6"/>
  <c r="D14" i="6"/>
  <c r="D15" i="6"/>
  <c r="D16" i="6"/>
  <c r="D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aaa</author>
  </authors>
  <commentList>
    <comment ref="G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この売上金額には、
単価を
E列の値段ぶんだけ
割引をして
計算してください。</t>
        </r>
      </text>
    </comment>
    <comment ref="H5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売上金額は、7月に比べて
8月は何倍売り上げがあったか
の数値です。
小数点1桁まで表示してください。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aaa</author>
  </authors>
  <commentList>
    <comment ref="L3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パートタイマーが一人当たり、
この個数をこなせるとすると、
出荷数をこなすために、
パートタイマーが何人必要か？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aaa</author>
  </authors>
  <commentList>
    <comment ref="H4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1週間の売り上げを
計算してください。
基本料金と、
来客人数から
計算できます</t>
        </r>
      </text>
    </comment>
    <comment ref="B16" authorId="0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>このヘアーサロンの
料金一覧表です。</t>
        </r>
      </text>
    </comment>
    <comment ref="D16" authorId="0" shapeId="0" xr:uid="{00000000-0006-0000-0200-000003000000}">
      <text>
        <r>
          <rPr>
            <sz val="9"/>
            <color indexed="81"/>
            <rFont val="ＭＳ Ｐゴシック"/>
            <family val="3"/>
            <charset val="128"/>
          </rPr>
          <t>売上金額に
消費税を
追加するのを忘れずに</t>
        </r>
      </text>
    </comment>
    <comment ref="H25" authorId="0" shapeId="0" xr:uid="{00000000-0006-0000-0200-000004000000}">
      <text>
        <r>
          <rPr>
            <sz val="9"/>
            <color indexed="81"/>
            <rFont val="ＭＳ Ｐゴシック"/>
            <family val="3"/>
            <charset val="128"/>
          </rPr>
          <t>ヘアーサロンに来た
お客さんの人数です。
料金別に分類してあります。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aaa</author>
  </authors>
  <commentList>
    <comment ref="F4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>書式(緑色のしまもよう)
を壊さないように表示しましょう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aaa</author>
  </authors>
  <commentList>
    <comment ref="F6" authorId="0" shapeId="0" xr:uid="{00000000-0006-0000-0400-000001000000}">
      <text>
        <r>
          <rPr>
            <sz val="9"/>
            <color indexed="81"/>
            <rFont val="ＭＳ Ｐゴシック"/>
            <family val="3"/>
            <charset val="128"/>
          </rPr>
          <t>20～39歳</t>
        </r>
      </text>
    </comment>
    <comment ref="F7" authorId="0" shapeId="0" xr:uid="{00000000-0006-0000-0400-000002000000}">
      <text>
        <r>
          <rPr>
            <sz val="9"/>
            <color indexed="81"/>
            <rFont val="ＭＳ Ｐゴシック"/>
            <family val="3"/>
            <charset val="128"/>
          </rPr>
          <t>40～59歳</t>
        </r>
      </text>
    </comment>
    <comment ref="F8" authorId="0" shapeId="0" xr:uid="{00000000-0006-0000-0400-000003000000}">
      <text>
        <r>
          <rPr>
            <sz val="9"/>
            <color indexed="81"/>
            <rFont val="ＭＳ Ｐゴシック"/>
            <family val="3"/>
            <charset val="128"/>
          </rPr>
          <t>60～79歳</t>
        </r>
      </text>
    </comment>
  </commentList>
</comments>
</file>

<file path=xl/sharedStrings.xml><?xml version="1.0" encoding="utf-8"?>
<sst xmlns="http://schemas.openxmlformats.org/spreadsheetml/2006/main" count="639" uniqueCount="358">
  <si>
    <t>　</t>
  </si>
  <si>
    <t>品     名</t>
    <rPh sb="0" eb="1">
      <t>シナ</t>
    </rPh>
    <rPh sb="6" eb="7">
      <t>メイ</t>
    </rPh>
    <phoneticPr fontId="2"/>
  </si>
  <si>
    <t>通常単価</t>
    <rPh sb="0" eb="2">
      <t>ツウジョウ</t>
    </rPh>
    <rPh sb="2" eb="4">
      <t>タンカ</t>
    </rPh>
    <phoneticPr fontId="2"/>
  </si>
  <si>
    <t>値引額</t>
    <rPh sb="2" eb="3">
      <t>ガク</t>
    </rPh>
    <phoneticPr fontId="2"/>
  </si>
  <si>
    <t>販売個数</t>
    <rPh sb="0" eb="2">
      <t>ハンバイ</t>
    </rPh>
    <rPh sb="2" eb="4">
      <t>コスウ</t>
    </rPh>
    <phoneticPr fontId="2"/>
  </si>
  <si>
    <t>売上金額</t>
    <rPh sb="0" eb="2">
      <t>ウリア</t>
    </rPh>
    <phoneticPr fontId="2"/>
  </si>
  <si>
    <t>幕の内弁当</t>
  </si>
  <si>
    <t>日替わり幕の内弁当</t>
  </si>
  <si>
    <t>焼き魚弁当</t>
  </si>
  <si>
    <t>中華弁当</t>
  </si>
  <si>
    <t>焼き肉弁当</t>
    <rPh sb="0" eb="1">
      <t>ヤ</t>
    </rPh>
    <rPh sb="2" eb="3">
      <t>ニク</t>
    </rPh>
    <rPh sb="3" eb="5">
      <t>ベントウ</t>
    </rPh>
    <phoneticPr fontId="2"/>
  </si>
  <si>
    <t>親子丼</t>
    <rPh sb="0" eb="3">
      <t>オヤコドン</t>
    </rPh>
    <phoneticPr fontId="2"/>
  </si>
  <si>
    <t>カツ丼</t>
    <rPh sb="2" eb="3">
      <t>ドン</t>
    </rPh>
    <phoneticPr fontId="2"/>
  </si>
  <si>
    <t>のり弁当</t>
    <rPh sb="2" eb="4">
      <t>ベントウ</t>
    </rPh>
    <phoneticPr fontId="2"/>
  </si>
  <si>
    <t>合計</t>
    <rPh sb="0" eb="2">
      <t>ゴウケイ</t>
    </rPh>
    <phoneticPr fontId="2"/>
  </si>
  <si>
    <t>ベジタブル弁当</t>
    <rPh sb="5" eb="7">
      <t>ベントウ</t>
    </rPh>
    <phoneticPr fontId="2"/>
  </si>
  <si>
    <t>二段洋風弁当</t>
    <rPh sb="0" eb="2">
      <t>ニダン</t>
    </rPh>
    <rPh sb="2" eb="4">
      <t>ヨウフウ</t>
    </rPh>
    <rPh sb="4" eb="6">
      <t>ベントウ</t>
    </rPh>
    <phoneticPr fontId="2"/>
  </si>
  <si>
    <t>ハンバーグ弁当</t>
    <rPh sb="5" eb="7">
      <t>ベントウ</t>
    </rPh>
    <phoneticPr fontId="2"/>
  </si>
  <si>
    <t>鮭弁当</t>
    <rPh sb="0" eb="1">
      <t>シャケ</t>
    </rPh>
    <rPh sb="1" eb="3">
      <t>ベントウ</t>
    </rPh>
    <phoneticPr fontId="2"/>
  </si>
  <si>
    <t>売上金額
前月比</t>
    <rPh sb="0" eb="2">
      <t>ウリア</t>
    </rPh>
    <rPh sb="2" eb="4">
      <t>キンガク</t>
    </rPh>
    <rPh sb="5" eb="8">
      <t>ゼンゲツヒ</t>
    </rPh>
    <phoneticPr fontId="2"/>
  </si>
  <si>
    <t>７月</t>
    <rPh sb="1" eb="2">
      <t>ガツ</t>
    </rPh>
    <phoneticPr fontId="2"/>
  </si>
  <si>
    <t>『夏の得々キャンペーン』　売上変動集計</t>
    <rPh sb="13" eb="15">
      <t>ウリアゲ</t>
    </rPh>
    <rPh sb="15" eb="17">
      <t>ヘンドウ</t>
    </rPh>
    <rPh sb="17" eb="19">
      <t>シュウケイ</t>
    </rPh>
    <phoneticPr fontId="2"/>
  </si>
  <si>
    <t>８月（キャンペーン月）</t>
    <rPh sb="9" eb="10">
      <t>ツキ</t>
    </rPh>
    <phoneticPr fontId="2"/>
  </si>
  <si>
    <t>火</t>
  </si>
  <si>
    <t>水</t>
  </si>
  <si>
    <t>木</t>
  </si>
  <si>
    <t>金</t>
  </si>
  <si>
    <t>土</t>
  </si>
  <si>
    <t>日</t>
  </si>
  <si>
    <t>商品出庫にかかわるパートタイマー　人員管理表</t>
    <rPh sb="0" eb="2">
      <t>ショウヒン</t>
    </rPh>
    <rPh sb="2" eb="4">
      <t>シュッコ</t>
    </rPh>
    <rPh sb="17" eb="19">
      <t>ジンイン</t>
    </rPh>
    <rPh sb="19" eb="21">
      <t>カンリ</t>
    </rPh>
    <rPh sb="21" eb="22">
      <t>ヒョウ</t>
    </rPh>
    <phoneticPr fontId="2"/>
  </si>
  <si>
    <t>パートタイマー1人が担当する個数</t>
    <rPh sb="8" eb="9">
      <t>ニン</t>
    </rPh>
    <rPh sb="10" eb="12">
      <t>タントウ</t>
    </rPh>
    <rPh sb="14" eb="16">
      <t>コスウ</t>
    </rPh>
    <phoneticPr fontId="2"/>
  </si>
  <si>
    <t>予定出荷量(個数)</t>
    <rPh sb="0" eb="2">
      <t>ヨテイ</t>
    </rPh>
    <rPh sb="2" eb="4">
      <t>シュッカ</t>
    </rPh>
    <rPh sb="4" eb="5">
      <t>リョウ</t>
    </rPh>
    <rPh sb="6" eb="8">
      <t>コスウ</t>
    </rPh>
    <phoneticPr fontId="2"/>
  </si>
  <si>
    <t>必要なパートタイマーの人数</t>
    <rPh sb="0" eb="2">
      <t>ヒツヨウ</t>
    </rPh>
    <rPh sb="11" eb="13">
      <t>ニンズウ</t>
    </rPh>
    <phoneticPr fontId="2"/>
  </si>
  <si>
    <t>新宿</t>
    <rPh sb="0" eb="2">
      <t>シンジュク</t>
    </rPh>
    <phoneticPr fontId="2"/>
  </si>
  <si>
    <t>吉祥寺</t>
    <rPh sb="0" eb="3">
      <t>キチジョウジ</t>
    </rPh>
    <phoneticPr fontId="2"/>
  </si>
  <si>
    <t>立川</t>
    <rPh sb="0" eb="2">
      <t>タチカワ</t>
    </rPh>
    <phoneticPr fontId="2"/>
  </si>
  <si>
    <t>八王子</t>
    <rPh sb="0" eb="3">
      <t>ハチオウジ</t>
    </rPh>
    <phoneticPr fontId="2"/>
  </si>
  <si>
    <t>月</t>
    <rPh sb="0" eb="1">
      <t>ゲツ</t>
    </rPh>
    <phoneticPr fontId="2"/>
  </si>
  <si>
    <t>週合計</t>
    <rPh sb="0" eb="1">
      <t>シュウ</t>
    </rPh>
    <rPh sb="1" eb="3">
      <t>ゴウケイ</t>
    </rPh>
    <phoneticPr fontId="2"/>
  </si>
  <si>
    <t>ヘアーサロン　売上集計表</t>
    <rPh sb="7" eb="9">
      <t>ウリアゲ</t>
    </rPh>
    <rPh sb="9" eb="11">
      <t>シュウケイ</t>
    </rPh>
    <rPh sb="11" eb="12">
      <t>ヒョウ</t>
    </rPh>
    <phoneticPr fontId="2"/>
  </si>
  <si>
    <t>売上金額</t>
    <rPh sb="0" eb="2">
      <t>ウリアゲ</t>
    </rPh>
    <rPh sb="2" eb="4">
      <t>キンガク</t>
    </rPh>
    <phoneticPr fontId="2"/>
  </si>
  <si>
    <t>日</t>
    <rPh sb="0" eb="1">
      <t>ニチ</t>
    </rPh>
    <phoneticPr fontId="2"/>
  </si>
  <si>
    <t>月</t>
  </si>
  <si>
    <t>カット</t>
  </si>
  <si>
    <t>カット＆パーマ</t>
  </si>
  <si>
    <t>カラーリング</t>
  </si>
  <si>
    <t>トリートメント</t>
  </si>
  <si>
    <t>累計</t>
    <rPh sb="0" eb="2">
      <t>ルイケイ</t>
    </rPh>
    <phoneticPr fontId="2"/>
  </si>
  <si>
    <t>料金表</t>
    <rPh sb="0" eb="2">
      <t>リョウキン</t>
    </rPh>
    <rPh sb="2" eb="3">
      <t>ヒョウ</t>
    </rPh>
    <phoneticPr fontId="2"/>
  </si>
  <si>
    <t>価格</t>
    <rPh sb="0" eb="2">
      <t>カカク</t>
    </rPh>
    <phoneticPr fontId="2"/>
  </si>
  <si>
    <t>ヘアーサロン　来客数調査表</t>
    <rPh sb="7" eb="9">
      <t>ライキャク</t>
    </rPh>
    <rPh sb="9" eb="10">
      <t>スウ</t>
    </rPh>
    <rPh sb="10" eb="12">
      <t>チョウサ</t>
    </rPh>
    <rPh sb="12" eb="13">
      <t>ヒョウ</t>
    </rPh>
    <phoneticPr fontId="2"/>
  </si>
  <si>
    <t>来客人数</t>
    <rPh sb="0" eb="2">
      <t>ライキャク</t>
    </rPh>
    <rPh sb="2" eb="4">
      <t>ニンズウ</t>
    </rPh>
    <phoneticPr fontId="2"/>
  </si>
  <si>
    <t>消費税</t>
    <rPh sb="0" eb="3">
      <t>ショウヒゼイ</t>
    </rPh>
    <phoneticPr fontId="2"/>
  </si>
  <si>
    <t>週平均</t>
    <rPh sb="0" eb="3">
      <t>シュウヘイキン</t>
    </rPh>
    <phoneticPr fontId="2"/>
  </si>
  <si>
    <t>期末テスト成績表</t>
    <rPh sb="0" eb="2">
      <t>キマツ</t>
    </rPh>
    <rPh sb="5" eb="7">
      <t>セイセキ</t>
    </rPh>
    <rPh sb="7" eb="8">
      <t>ヒョウ</t>
    </rPh>
    <phoneticPr fontId="2"/>
  </si>
  <si>
    <t>名前</t>
    <rPh sb="0" eb="2">
      <t>ナマエ</t>
    </rPh>
    <phoneticPr fontId="2"/>
  </si>
  <si>
    <t>点数</t>
    <rPh sb="0" eb="2">
      <t>テンスウ</t>
    </rPh>
    <phoneticPr fontId="2"/>
  </si>
  <si>
    <t>及第/落第</t>
    <rPh sb="0" eb="2">
      <t>キュウダイ</t>
    </rPh>
    <rPh sb="3" eb="5">
      <t>ラクダイ</t>
    </rPh>
    <phoneticPr fontId="2"/>
  </si>
  <si>
    <t>赤羽由紀</t>
    <rPh sb="0" eb="2">
      <t>アカバネ</t>
    </rPh>
    <rPh sb="2" eb="4">
      <t>ユキ</t>
    </rPh>
    <phoneticPr fontId="2"/>
  </si>
  <si>
    <t>浅草花子</t>
    <rPh sb="0" eb="2">
      <t>アサクサ</t>
    </rPh>
    <rPh sb="2" eb="4">
      <t>ハナコ</t>
    </rPh>
    <phoneticPr fontId="2"/>
  </si>
  <si>
    <t>飯田橋やよい</t>
    <rPh sb="0" eb="3">
      <t>イイダバシ</t>
    </rPh>
    <phoneticPr fontId="2"/>
  </si>
  <si>
    <t>池袋博美</t>
    <rPh sb="0" eb="2">
      <t>イケブクロ</t>
    </rPh>
    <rPh sb="2" eb="4">
      <t>ヒロミ</t>
    </rPh>
    <phoneticPr fontId="2"/>
  </si>
  <si>
    <t>御茶ノ水健二</t>
    <rPh sb="0" eb="2">
      <t>オチャ</t>
    </rPh>
    <rPh sb="3" eb="4">
      <t>ミズ</t>
    </rPh>
    <rPh sb="4" eb="6">
      <t>ケンジ</t>
    </rPh>
    <phoneticPr fontId="2"/>
  </si>
  <si>
    <t>神田美千代</t>
    <rPh sb="0" eb="2">
      <t>カンダ</t>
    </rPh>
    <rPh sb="2" eb="5">
      <t>ミチヨ</t>
    </rPh>
    <phoneticPr fontId="2"/>
  </si>
  <si>
    <t>豪徳寺安徳</t>
    <rPh sb="0" eb="3">
      <t>ゴウトクジ</t>
    </rPh>
    <rPh sb="3" eb="5">
      <t>ヤストク</t>
    </rPh>
    <phoneticPr fontId="2"/>
  </si>
  <si>
    <t>洗足はるか</t>
    <rPh sb="0" eb="2">
      <t>センゾク</t>
    </rPh>
    <phoneticPr fontId="2"/>
  </si>
  <si>
    <t>船橋瑞穂</t>
    <rPh sb="0" eb="2">
      <t>フナハシ</t>
    </rPh>
    <rPh sb="2" eb="4">
      <t>ミズホ</t>
    </rPh>
    <phoneticPr fontId="2"/>
  </si>
  <si>
    <t>水田真理</t>
    <rPh sb="0" eb="2">
      <t>ミズタ</t>
    </rPh>
    <rPh sb="2" eb="4">
      <t>マリ</t>
    </rPh>
    <phoneticPr fontId="2"/>
  </si>
  <si>
    <t>品川洋子</t>
    <rPh sb="0" eb="2">
      <t>シナガワ</t>
    </rPh>
    <rPh sb="2" eb="4">
      <t>ヨウコ</t>
    </rPh>
    <phoneticPr fontId="2"/>
  </si>
  <si>
    <t>新橋みなも</t>
    <rPh sb="0" eb="2">
      <t>シンバシ</t>
    </rPh>
    <phoneticPr fontId="2"/>
  </si>
  <si>
    <t>新堀歩</t>
    <rPh sb="0" eb="2">
      <t>ニッポリ</t>
    </rPh>
    <rPh sb="2" eb="3">
      <t>アユミ</t>
    </rPh>
    <phoneticPr fontId="2"/>
  </si>
  <si>
    <t>御手洗元</t>
    <rPh sb="0" eb="3">
      <t>ミタライ</t>
    </rPh>
    <rPh sb="3" eb="4">
      <t>ハジメ</t>
    </rPh>
    <phoneticPr fontId="2"/>
  </si>
  <si>
    <t>八重洲恵一</t>
    <rPh sb="0" eb="3">
      <t>ヤエス</t>
    </rPh>
    <rPh sb="3" eb="5">
      <t>ケイイチ</t>
    </rPh>
    <phoneticPr fontId="2"/>
  </si>
  <si>
    <t>秋葉洋子</t>
    <rPh sb="0" eb="2">
      <t>アキバ</t>
    </rPh>
    <rPh sb="2" eb="4">
      <t>ヨウコ</t>
    </rPh>
    <phoneticPr fontId="2"/>
  </si>
  <si>
    <t>中野智子</t>
    <rPh sb="0" eb="2">
      <t>ナカノ</t>
    </rPh>
    <rPh sb="2" eb="4">
      <t>トモコ</t>
    </rPh>
    <phoneticPr fontId="2"/>
  </si>
  <si>
    <t>鶴見美代子</t>
    <rPh sb="0" eb="2">
      <t>ツルミ</t>
    </rPh>
    <rPh sb="2" eb="5">
      <t>ミヨコ</t>
    </rPh>
    <phoneticPr fontId="2"/>
  </si>
  <si>
    <t>錦糸潤一郎</t>
    <rPh sb="0" eb="2">
      <t>キンシ</t>
    </rPh>
    <rPh sb="2" eb="5">
      <t>ジュンイチロウ</t>
    </rPh>
    <phoneticPr fontId="2"/>
  </si>
  <si>
    <t>勝浦健次郎</t>
    <rPh sb="0" eb="2">
      <t>カツウラ</t>
    </rPh>
    <rPh sb="2" eb="5">
      <t>ケンジロウ</t>
    </rPh>
    <phoneticPr fontId="2"/>
  </si>
  <si>
    <t>小岩武志</t>
    <rPh sb="0" eb="2">
      <t>コイワ</t>
    </rPh>
    <rPh sb="2" eb="4">
      <t>タケシ</t>
    </rPh>
    <phoneticPr fontId="2"/>
  </si>
  <si>
    <t>前回の結果</t>
    <rPh sb="0" eb="2">
      <t>ゼンカイ</t>
    </rPh>
    <rPh sb="3" eb="5">
      <t>ケッカ</t>
    </rPh>
    <phoneticPr fontId="2"/>
  </si>
  <si>
    <t>面談</t>
    <rPh sb="0" eb="2">
      <t>メンダン</t>
    </rPh>
    <phoneticPr fontId="2"/>
  </si>
  <si>
    <t>日比谷千代</t>
    <rPh sb="0" eb="3">
      <t>ヒビヤ</t>
    </rPh>
    <rPh sb="3" eb="5">
      <t>チヨ</t>
    </rPh>
    <phoneticPr fontId="2"/>
  </si>
  <si>
    <t>利用者調査アンケート</t>
    <rPh sb="0" eb="3">
      <t>リヨウシャ</t>
    </rPh>
    <rPh sb="3" eb="5">
      <t>チョウサ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</si>
  <si>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</si>
  <si>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</si>
  <si>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A0002</t>
  </si>
  <si>
    <t>A0003</t>
  </si>
  <si>
    <t>A0004</t>
  </si>
  <si>
    <t>A0005</t>
  </si>
  <si>
    <t>A0006</t>
  </si>
  <si>
    <t>A0007</t>
  </si>
  <si>
    <t>A0008</t>
  </si>
  <si>
    <t>A0009</t>
  </si>
  <si>
    <t>A0010</t>
  </si>
  <si>
    <t>A0011</t>
  </si>
  <si>
    <t>A0012</t>
  </si>
  <si>
    <t>A0013</t>
  </si>
  <si>
    <t>A0014</t>
  </si>
  <si>
    <t>A0015</t>
  </si>
  <si>
    <t>A0016</t>
  </si>
  <si>
    <t>A0017</t>
  </si>
  <si>
    <t>A0018</t>
  </si>
  <si>
    <t>A0019</t>
  </si>
  <si>
    <t>A0020</t>
  </si>
  <si>
    <t>A0021</t>
  </si>
  <si>
    <t>A0022</t>
  </si>
  <si>
    <t>A0023</t>
  </si>
  <si>
    <t>A0024</t>
  </si>
  <si>
    <t>A0025</t>
  </si>
  <si>
    <t>A0026</t>
  </si>
  <si>
    <t>A0027</t>
  </si>
  <si>
    <t>A0028</t>
  </si>
  <si>
    <t>A0029</t>
  </si>
  <si>
    <t>A0030</t>
  </si>
  <si>
    <t>A0031</t>
  </si>
  <si>
    <t>A0032</t>
  </si>
  <si>
    <t>A0033</t>
  </si>
  <si>
    <t>A0034</t>
  </si>
  <si>
    <t>A0035</t>
  </si>
  <si>
    <t>A0036</t>
  </si>
  <si>
    <t>A0037</t>
  </si>
  <si>
    <t>A0038</t>
  </si>
  <si>
    <t>A0039</t>
  </si>
  <si>
    <t>A0040</t>
  </si>
  <si>
    <t>A0041</t>
  </si>
  <si>
    <t>A0042</t>
  </si>
  <si>
    <t>A0043</t>
  </si>
  <si>
    <t>A0044</t>
  </si>
  <si>
    <t>A0045</t>
  </si>
  <si>
    <t>A0046</t>
  </si>
  <si>
    <t>A0047</t>
  </si>
  <si>
    <t>A0048</t>
  </si>
  <si>
    <t>A0049</t>
  </si>
  <si>
    <t>A0050</t>
  </si>
  <si>
    <t>A0051</t>
  </si>
  <si>
    <t>A0052</t>
  </si>
  <si>
    <t>A0053</t>
  </si>
  <si>
    <t>A0054</t>
  </si>
  <si>
    <t>A0055</t>
  </si>
  <si>
    <t>A0056</t>
  </si>
  <si>
    <t>A0057</t>
  </si>
  <si>
    <t>A0058</t>
  </si>
  <si>
    <t>A0059</t>
  </si>
  <si>
    <t>A0060</t>
  </si>
  <si>
    <t>A0061</t>
  </si>
  <si>
    <t>A0062</t>
  </si>
  <si>
    <t>A0063</t>
  </si>
  <si>
    <t>A0064</t>
  </si>
  <si>
    <t>A0065</t>
  </si>
  <si>
    <t>A0066</t>
  </si>
  <si>
    <t>A0067</t>
  </si>
  <si>
    <t>A0068</t>
  </si>
  <si>
    <t>A0069</t>
  </si>
  <si>
    <t>A0070</t>
  </si>
  <si>
    <t>A0071</t>
  </si>
  <si>
    <t>A0072</t>
  </si>
  <si>
    <t>A0073</t>
  </si>
  <si>
    <t>A0074</t>
  </si>
  <si>
    <t>A0075</t>
  </si>
  <si>
    <t>A0076</t>
  </si>
  <si>
    <t>A0077</t>
  </si>
  <si>
    <t>A0078</t>
  </si>
  <si>
    <t>A0079</t>
  </si>
  <si>
    <t>A0080</t>
  </si>
  <si>
    <t>A0081</t>
  </si>
  <si>
    <t>A0082</t>
  </si>
  <si>
    <t>A0083</t>
  </si>
  <si>
    <t>A0084</t>
  </si>
  <si>
    <t>A0085</t>
  </si>
  <si>
    <t>A0086</t>
  </si>
  <si>
    <t>A0087</t>
  </si>
  <si>
    <t>A0088</t>
  </si>
  <si>
    <t>A0089</t>
  </si>
  <si>
    <t>A0090</t>
  </si>
  <si>
    <t>A0091</t>
  </si>
  <si>
    <t>A0092</t>
  </si>
  <si>
    <t>A0093</t>
  </si>
  <si>
    <t>A0094</t>
  </si>
  <si>
    <t>A0095</t>
  </si>
  <si>
    <t>A0096</t>
  </si>
  <si>
    <t>A0097</t>
  </si>
  <si>
    <t>A0098</t>
  </si>
  <si>
    <t>A0099</t>
  </si>
  <si>
    <t>A0100</t>
  </si>
  <si>
    <t>A0101</t>
  </si>
  <si>
    <t>A0102</t>
  </si>
  <si>
    <t>A0103</t>
  </si>
  <si>
    <t>A0104</t>
  </si>
  <si>
    <t>A0105</t>
  </si>
  <si>
    <t>A0106</t>
  </si>
  <si>
    <t>A0107</t>
  </si>
  <si>
    <t>A0108</t>
  </si>
  <si>
    <t>A0109</t>
  </si>
  <si>
    <t>A0110</t>
  </si>
  <si>
    <t>A0111</t>
  </si>
  <si>
    <t>A0112</t>
  </si>
  <si>
    <t>A0113</t>
  </si>
  <si>
    <t>A0114</t>
  </si>
  <si>
    <t>A0115</t>
  </si>
  <si>
    <t>A0116</t>
  </si>
  <si>
    <t>A0117</t>
  </si>
  <si>
    <t>A0118</t>
  </si>
  <si>
    <t>A0119</t>
  </si>
  <si>
    <t>A0120</t>
  </si>
  <si>
    <t>A0121</t>
  </si>
  <si>
    <t>A0122</t>
  </si>
  <si>
    <t>A0123</t>
  </si>
  <si>
    <t>A0124</t>
  </si>
  <si>
    <t>A0125</t>
  </si>
  <si>
    <t>A0126</t>
  </si>
  <si>
    <t>A0127</t>
  </si>
  <si>
    <t>A0128</t>
  </si>
  <si>
    <t>A0129</t>
  </si>
  <si>
    <t>A0130</t>
  </si>
  <si>
    <t>A0131</t>
  </si>
  <si>
    <t>A0132</t>
  </si>
  <si>
    <t>A0133</t>
  </si>
  <si>
    <t>A0134</t>
  </si>
  <si>
    <t>A0135</t>
  </si>
  <si>
    <t>A0136</t>
  </si>
  <si>
    <t>A0137</t>
  </si>
  <si>
    <t>A0138</t>
  </si>
  <si>
    <t>A0139</t>
  </si>
  <si>
    <t>A0140</t>
  </si>
  <si>
    <t>A0141</t>
  </si>
  <si>
    <t>A0142</t>
  </si>
  <si>
    <t>A0143</t>
  </si>
  <si>
    <t>A0144</t>
  </si>
  <si>
    <t>A0145</t>
  </si>
  <si>
    <t>A0146</t>
  </si>
  <si>
    <t>A0147</t>
  </si>
  <si>
    <t>A0148</t>
  </si>
  <si>
    <t>A0149</t>
  </si>
  <si>
    <t>A0150</t>
  </si>
  <si>
    <t>A0151</t>
  </si>
  <si>
    <t>A0152</t>
  </si>
  <si>
    <t>A0153</t>
  </si>
  <si>
    <t>A0154</t>
  </si>
  <si>
    <t>A0155</t>
  </si>
  <si>
    <t>A0156</t>
  </si>
  <si>
    <t>A0157</t>
  </si>
  <si>
    <t>A0158</t>
  </si>
  <si>
    <t>A0159</t>
  </si>
  <si>
    <t>A0160</t>
  </si>
  <si>
    <t>A0161</t>
  </si>
  <si>
    <t>A0162</t>
  </si>
  <si>
    <t>A0163</t>
  </si>
  <si>
    <t>A0164</t>
  </si>
  <si>
    <t>A0165</t>
  </si>
  <si>
    <t>A0166</t>
  </si>
  <si>
    <t>A0167</t>
  </si>
  <si>
    <t>A0168</t>
  </si>
  <si>
    <t>A0169</t>
  </si>
  <si>
    <t>A0170</t>
  </si>
  <si>
    <t>A0171</t>
  </si>
  <si>
    <t>A0172</t>
  </si>
  <si>
    <t>A0173</t>
  </si>
  <si>
    <t>A0174</t>
  </si>
  <si>
    <t>A0175</t>
  </si>
  <si>
    <t>A0176</t>
  </si>
  <si>
    <t>A0177</t>
  </si>
  <si>
    <t>A0178</t>
  </si>
  <si>
    <t>A0179</t>
  </si>
  <si>
    <t>A0180</t>
  </si>
  <si>
    <t>A0181</t>
  </si>
  <si>
    <t>A0182</t>
  </si>
  <si>
    <t>A0183</t>
  </si>
  <si>
    <t>A0184</t>
  </si>
  <si>
    <t>A0185</t>
  </si>
  <si>
    <t>A0186</t>
  </si>
  <si>
    <t>A0187</t>
  </si>
  <si>
    <t>A0188</t>
  </si>
  <si>
    <t>A0189</t>
  </si>
  <si>
    <t>A0190</t>
  </si>
  <si>
    <t>A0191</t>
  </si>
  <si>
    <t>A0192</t>
  </si>
  <si>
    <t>A0193</t>
  </si>
  <si>
    <t>A0194</t>
  </si>
  <si>
    <t>A0195</t>
  </si>
  <si>
    <t>A0196</t>
  </si>
  <si>
    <t>A0197</t>
  </si>
  <si>
    <t>A0198</t>
  </si>
  <si>
    <t>A0199</t>
  </si>
  <si>
    <t>A0200</t>
  </si>
  <si>
    <t>A0201</t>
  </si>
  <si>
    <t>A0202</t>
  </si>
  <si>
    <t>A0203</t>
  </si>
  <si>
    <t>A0204</t>
  </si>
  <si>
    <t>A0205</t>
  </si>
  <si>
    <t>A0206</t>
  </si>
  <si>
    <t>A0207</t>
  </si>
  <si>
    <t>A0208</t>
  </si>
  <si>
    <t>A0209</t>
  </si>
  <si>
    <t>A0210</t>
  </si>
  <si>
    <t>A0211</t>
  </si>
  <si>
    <t>A0212</t>
  </si>
  <si>
    <t>A0213</t>
  </si>
  <si>
    <t>A0214</t>
  </si>
  <si>
    <t>A0215</t>
  </si>
  <si>
    <t>A0216</t>
  </si>
  <si>
    <t>A0217</t>
  </si>
  <si>
    <t>A0218</t>
  </si>
  <si>
    <t>A0219</t>
  </si>
  <si>
    <t>A0220</t>
  </si>
  <si>
    <t>A0221</t>
  </si>
  <si>
    <t>A0222</t>
  </si>
  <si>
    <t>A0223</t>
  </si>
  <si>
    <t>A0224</t>
  </si>
  <si>
    <t>A0225</t>
  </si>
  <si>
    <t>A0226</t>
  </si>
  <si>
    <t>A0227</t>
  </si>
  <si>
    <t>A0228</t>
  </si>
  <si>
    <t>A0229</t>
  </si>
  <si>
    <t>A0230</t>
  </si>
  <si>
    <t>A0231</t>
  </si>
  <si>
    <t>A0232</t>
  </si>
  <si>
    <t>女</t>
  </si>
  <si>
    <t>男</t>
  </si>
  <si>
    <t>男性</t>
    <rPh sb="0" eb="2">
      <t>ダンセイ</t>
    </rPh>
    <phoneticPr fontId="2"/>
  </si>
  <si>
    <t>女性</t>
    <rPh sb="0" eb="2">
      <t>ジョセイ</t>
    </rPh>
    <phoneticPr fontId="2"/>
  </si>
  <si>
    <t>20～30代</t>
    <rPh sb="5" eb="6">
      <t>ダイ</t>
    </rPh>
    <phoneticPr fontId="2"/>
  </si>
  <si>
    <t>40～50代</t>
    <rPh sb="5" eb="6">
      <t>ダイ</t>
    </rPh>
    <phoneticPr fontId="2"/>
  </si>
  <si>
    <t>60～70代</t>
    <rPh sb="5" eb="6">
      <t>ダイ</t>
    </rPh>
    <phoneticPr fontId="2"/>
  </si>
  <si>
    <t>80歳以上</t>
    <rPh sb="2" eb="3">
      <t>サイ</t>
    </rPh>
    <rPh sb="3" eb="5">
      <t>イジョウ</t>
    </rPh>
    <phoneticPr fontId="2"/>
  </si>
  <si>
    <t>A0233</t>
  </si>
  <si>
    <t>A0234</t>
  </si>
  <si>
    <t>A0235</t>
  </si>
  <si>
    <t>A0236</t>
  </si>
  <si>
    <t>A0237</t>
  </si>
  <si>
    <t>A0238</t>
  </si>
  <si>
    <t>A0239</t>
  </si>
  <si>
    <t>A0240</t>
  </si>
  <si>
    <t>A0241</t>
  </si>
  <si>
    <t>A0242</t>
  </si>
  <si>
    <t>A0243</t>
  </si>
  <si>
    <t>A0244</t>
  </si>
  <si>
    <t>A0245</t>
  </si>
  <si>
    <t>A0001</t>
    <phoneticPr fontId="2"/>
  </si>
  <si>
    <t>アンケートNo.</t>
    <phoneticPr fontId="2"/>
  </si>
  <si>
    <t>人数</t>
    <rPh sb="0" eb="2">
      <t>ニンズウ</t>
    </rPh>
    <phoneticPr fontId="2"/>
  </si>
  <si>
    <t>×落第</t>
    <rPh sb="1" eb="3">
      <t>ラクダイ</t>
    </rPh>
    <phoneticPr fontId="2"/>
  </si>
  <si>
    <t>Point☆</t>
    <phoneticPr fontId="2"/>
  </si>
  <si>
    <t>・売上金額の求め方</t>
    <rPh sb="1" eb="5">
      <t>ウリアゲキンガク</t>
    </rPh>
    <rPh sb="6" eb="7">
      <t>モト</t>
    </rPh>
    <rPh sb="8" eb="9">
      <t>カタ</t>
    </rPh>
    <phoneticPr fontId="2"/>
  </si>
  <si>
    <t>・値引きがあった場合の売上金額の求め方</t>
    <rPh sb="1" eb="3">
      <t>ネビ</t>
    </rPh>
    <rPh sb="8" eb="10">
      <t>バアイ</t>
    </rPh>
    <rPh sb="11" eb="15">
      <t>ウリアゲキンガク</t>
    </rPh>
    <rPh sb="16" eb="17">
      <t>モト</t>
    </rPh>
    <rPh sb="18" eb="19">
      <t>カタ</t>
    </rPh>
    <phoneticPr fontId="2"/>
  </si>
  <si>
    <t>・前月比の求め方</t>
    <rPh sb="1" eb="4">
      <t>ゼンゲツヒ</t>
    </rPh>
    <rPh sb="5" eb="6">
      <t>モト</t>
    </rPh>
    <rPh sb="7" eb="8">
      <t>カタ</t>
    </rPh>
    <phoneticPr fontId="2"/>
  </si>
  <si>
    <t>・ROUNDUP関数の使い方と考え方</t>
    <rPh sb="8" eb="10">
      <t>カンスウ</t>
    </rPh>
    <rPh sb="11" eb="12">
      <t>ツカ</t>
    </rPh>
    <rPh sb="13" eb="14">
      <t>カタ</t>
    </rPh>
    <rPh sb="15" eb="16">
      <t>カンガ</t>
    </rPh>
    <rPh sb="17" eb="18">
      <t>カタ</t>
    </rPh>
    <phoneticPr fontId="2"/>
  </si>
  <si>
    <t>・合計の求め方</t>
    <rPh sb="1" eb="3">
      <t>ゴウケイ</t>
    </rPh>
    <rPh sb="4" eb="5">
      <t>モト</t>
    </rPh>
    <rPh sb="6" eb="7">
      <t>カタ</t>
    </rPh>
    <phoneticPr fontId="2"/>
  </si>
  <si>
    <t>・絶対参照の理解</t>
    <rPh sb="1" eb="5">
      <t>ゼッタイサンショウ</t>
    </rPh>
    <rPh sb="6" eb="8">
      <t>リカイ</t>
    </rPh>
    <phoneticPr fontId="2"/>
  </si>
  <si>
    <t>・税込額の式のつくり方</t>
    <rPh sb="1" eb="4">
      <t>ゼイコミガク</t>
    </rPh>
    <rPh sb="5" eb="6">
      <t>シキ</t>
    </rPh>
    <rPh sb="10" eb="11">
      <t>カタ</t>
    </rPh>
    <phoneticPr fontId="2"/>
  </si>
  <si>
    <t>・複合参照式の考え方</t>
    <rPh sb="1" eb="6">
      <t>フクゴウサンショウシキ</t>
    </rPh>
    <rPh sb="7" eb="8">
      <t>カンガ</t>
    </rPh>
    <rPh sb="9" eb="10">
      <t>カタ</t>
    </rPh>
    <phoneticPr fontId="2"/>
  </si>
  <si>
    <t>・平均の求め方</t>
    <rPh sb="1" eb="3">
      <t>ヘイキン</t>
    </rPh>
    <rPh sb="4" eb="5">
      <t>モト</t>
    </rPh>
    <rPh sb="6" eb="7">
      <t>カタ</t>
    </rPh>
    <phoneticPr fontId="2"/>
  </si>
  <si>
    <t>・IF関数の考え方</t>
    <rPh sb="3" eb="5">
      <t>カンスウ</t>
    </rPh>
    <rPh sb="6" eb="7">
      <t>カンガ</t>
    </rPh>
    <rPh sb="8" eb="9">
      <t>カタ</t>
    </rPh>
    <phoneticPr fontId="2"/>
  </si>
  <si>
    <t>・IF関数の論理式の考え方</t>
    <rPh sb="3" eb="5">
      <t>カンスウ</t>
    </rPh>
    <rPh sb="6" eb="9">
      <t>ロンリシキ</t>
    </rPh>
    <rPh sb="10" eb="11">
      <t>カンガ</t>
    </rPh>
    <rPh sb="12" eb="13">
      <t>カタ</t>
    </rPh>
    <phoneticPr fontId="2"/>
  </si>
  <si>
    <t>・IF関数の「空白」時の理解</t>
    <rPh sb="3" eb="5">
      <t>カンスウ</t>
    </rPh>
    <rPh sb="7" eb="9">
      <t>クウハク</t>
    </rPh>
    <rPh sb="10" eb="11">
      <t>ジ</t>
    </rPh>
    <rPh sb="12" eb="14">
      <t>リカイ</t>
    </rPh>
    <phoneticPr fontId="2"/>
  </si>
  <si>
    <t>・フィルター機能の使い方と設定</t>
    <rPh sb="6" eb="8">
      <t>キノウ</t>
    </rPh>
    <rPh sb="9" eb="10">
      <t>ツカ</t>
    </rPh>
    <rPh sb="11" eb="12">
      <t>カタ</t>
    </rPh>
    <rPh sb="13" eb="15">
      <t>セッテイ</t>
    </rPh>
    <phoneticPr fontId="2"/>
  </si>
  <si>
    <t>・COUNTIF関数の理解</t>
    <rPh sb="8" eb="10">
      <t>カンスウ</t>
    </rPh>
    <rPh sb="11" eb="13">
      <t>リカイ</t>
    </rPh>
    <phoneticPr fontId="2"/>
  </si>
  <si>
    <t>・COUNTIF関数と別セル数値の利用</t>
    <rPh sb="8" eb="10">
      <t>カンスウ</t>
    </rPh>
    <rPh sb="11" eb="12">
      <t>ベツ</t>
    </rPh>
    <rPh sb="14" eb="16">
      <t>スウチ</t>
    </rPh>
    <rPh sb="17" eb="19">
      <t>リヨウ</t>
    </rPh>
    <phoneticPr fontId="2"/>
  </si>
  <si>
    <t>・COUNTIF関数の”範囲”の入力</t>
    <rPh sb="8" eb="10">
      <t>カンスウ</t>
    </rPh>
    <rPh sb="12" eb="14">
      <t>ハンイ</t>
    </rPh>
    <rPh sb="16" eb="1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</si>
</sst>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80" formatCode="0.0%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21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63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21"/>
      </patternFill>
    </fill>
    <fill>
      <patternFill patternType="solid">
        <fgColor indexed="49"/>
        <bgColor indexed="2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9"/>
        <bgColor indexed="24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hair">
        <color indexed="12"/>
      </right>
      <top style="medium">
        <color indexed="12"/>
      </top>
      <bottom style="medium">
        <color indexed="12"/>
      </bottom>
      <diagonal/>
    </border>
    <border>
      <left style="hair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medium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medium">
        <color indexed="12"/>
      </top>
      <bottom style="hair">
        <color indexed="12"/>
      </bottom>
      <diagonal/>
    </border>
    <border>
      <left style="hair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hair">
        <color indexed="12"/>
      </right>
      <top style="hair">
        <color indexed="12"/>
      </top>
      <bottom style="medium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medium">
        <color indexed="12"/>
      </bottom>
      <diagonal/>
    </border>
    <border>
      <left style="hair">
        <color indexed="12"/>
      </left>
      <right/>
      <top style="hair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hair">
        <color indexed="12"/>
      </left>
      <right style="medium">
        <color indexed="12"/>
      </right>
      <top style="medium">
        <color indexed="12"/>
      </top>
      <bottom style="hair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hair">
        <color indexed="12"/>
      </bottom>
      <diagonal/>
    </border>
    <border>
      <left style="medium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medium">
        <color indexed="12"/>
      </right>
      <top style="hair">
        <color indexed="12"/>
      </top>
      <bottom style="hair">
        <color indexed="12"/>
      </bottom>
      <diagonal/>
    </border>
    <border>
      <left style="medium">
        <color indexed="12"/>
      </left>
      <right style="medium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medium">
        <color indexed="12"/>
      </right>
      <top style="hair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hair">
        <color indexed="12"/>
      </top>
      <bottom style="medium">
        <color indexed="12"/>
      </bottom>
      <diagonal/>
    </border>
    <border>
      <left style="medium">
        <color indexed="12"/>
      </left>
      <right style="hair">
        <color indexed="12"/>
      </right>
      <top style="medium">
        <color indexed="12"/>
      </top>
      <bottom style="medium">
        <color indexed="12"/>
      </bottom>
      <diagonal/>
    </border>
    <border>
      <left style="hair">
        <color indexed="12"/>
      </left>
      <right style="hair">
        <color indexed="12"/>
      </right>
      <top style="medium">
        <color indexed="12"/>
      </top>
      <bottom style="medium">
        <color indexed="12"/>
      </bottom>
      <diagonal/>
    </border>
    <border>
      <left/>
      <right/>
      <top style="medium">
        <color indexed="49"/>
      </top>
      <bottom style="medium">
        <color indexed="49"/>
      </bottom>
      <diagonal/>
    </border>
    <border>
      <left/>
      <right/>
      <top style="medium">
        <color indexed="49"/>
      </top>
      <bottom/>
      <diagonal/>
    </border>
    <border>
      <left/>
      <right/>
      <top/>
      <bottom style="medium">
        <color indexed="49"/>
      </bottom>
      <diagonal/>
    </border>
    <border>
      <left/>
      <right style="thin">
        <color indexed="49"/>
      </right>
      <top/>
      <bottom/>
      <diagonal/>
    </border>
    <border>
      <left/>
      <right style="thin">
        <color indexed="49"/>
      </right>
      <top style="medium">
        <color indexed="49"/>
      </top>
      <bottom style="medium">
        <color indexed="49"/>
      </bottom>
      <diagonal/>
    </border>
    <border>
      <left/>
      <right style="thin">
        <color indexed="49"/>
      </right>
      <top/>
      <bottom style="medium">
        <color indexed="49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 style="thin">
        <color indexed="17"/>
      </right>
      <top style="medium">
        <color indexed="17"/>
      </top>
      <bottom style="dotted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dotted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dotted">
        <color indexed="17"/>
      </bottom>
      <diagonal/>
    </border>
    <border>
      <left style="medium">
        <color indexed="17"/>
      </left>
      <right style="thin">
        <color indexed="17"/>
      </right>
      <top style="dotted">
        <color indexed="17"/>
      </top>
      <bottom style="dotted">
        <color indexed="17"/>
      </bottom>
      <diagonal/>
    </border>
    <border>
      <left style="thin">
        <color indexed="17"/>
      </left>
      <right style="thin">
        <color indexed="17"/>
      </right>
      <top style="dotted">
        <color indexed="17"/>
      </top>
      <bottom style="dotted">
        <color indexed="17"/>
      </bottom>
      <diagonal/>
    </border>
    <border>
      <left style="thin">
        <color indexed="17"/>
      </left>
      <right style="medium">
        <color indexed="17"/>
      </right>
      <top style="dotted">
        <color indexed="17"/>
      </top>
      <bottom style="dotted">
        <color indexed="17"/>
      </bottom>
      <diagonal/>
    </border>
    <border>
      <left style="medium">
        <color indexed="17"/>
      </left>
      <right style="thin">
        <color indexed="17"/>
      </right>
      <top style="dotted">
        <color indexed="17"/>
      </top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dotted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dotted">
        <color indexed="17"/>
      </top>
      <bottom style="medium">
        <color indexed="17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60"/>
      </left>
      <right style="thin">
        <color indexed="60"/>
      </right>
      <top style="medium">
        <color indexed="60"/>
      </top>
      <bottom style="thin">
        <color indexed="60"/>
      </bottom>
      <diagonal/>
    </border>
    <border>
      <left style="medium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medium">
        <color indexed="60"/>
      </right>
      <top style="thin">
        <color indexed="60"/>
      </top>
      <bottom style="thin">
        <color indexed="60"/>
      </bottom>
      <diagonal/>
    </border>
    <border>
      <left style="medium">
        <color indexed="60"/>
      </left>
      <right style="thin">
        <color indexed="60"/>
      </right>
      <top style="thin">
        <color indexed="60"/>
      </top>
      <bottom style="medium">
        <color indexed="60"/>
      </bottom>
      <diagonal/>
    </border>
    <border>
      <left style="thin">
        <color indexed="60"/>
      </left>
      <right style="medium">
        <color indexed="60"/>
      </right>
      <top style="thin">
        <color indexed="60"/>
      </top>
      <bottom style="medium">
        <color indexed="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2" xfId="0" applyBorder="1"/>
    <xf numFmtId="38" fontId="1" fillId="0" borderId="3" xfId="2" applyBorder="1"/>
    <xf numFmtId="38" fontId="1" fillId="0" borderId="4" xfId="2" applyBorder="1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0" fontId="1" fillId="3" borderId="8" xfId="2" applyNumberFormat="1" applyFont="1" applyFill="1" applyBorder="1" applyAlignment="1">
      <alignment horizontal="right"/>
    </xf>
    <xf numFmtId="38" fontId="1" fillId="2" borderId="3" xfId="2" applyFill="1" applyBorder="1"/>
    <xf numFmtId="38" fontId="1" fillId="2" borderId="6" xfId="2" applyFill="1" applyBorder="1"/>
    <xf numFmtId="0" fontId="0" fillId="2" borderId="9" xfId="0" applyFill="1" applyBorder="1"/>
    <xf numFmtId="0" fontId="0" fillId="2" borderId="2" xfId="0" applyFill="1" applyBorder="1"/>
    <xf numFmtId="0" fontId="4" fillId="3" borderId="0" xfId="0" applyFont="1" applyFill="1" applyAlignment="1">
      <alignment horizontal="centerContinuous" vertical="center"/>
    </xf>
    <xf numFmtId="0" fontId="0" fillId="3" borderId="0" xfId="0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 applyAlignment="1">
      <alignment horizontal="right"/>
    </xf>
    <xf numFmtId="0" fontId="0" fillId="0" borderId="13" xfId="0" applyBorder="1"/>
    <xf numFmtId="0" fontId="0" fillId="4" borderId="14" xfId="0" applyFill="1" applyBorder="1" applyAlignment="1">
      <alignment horizontal="centerContinuous"/>
    </xf>
    <xf numFmtId="0" fontId="0" fillId="4" borderId="15" xfId="0" applyFill="1" applyBorder="1" applyAlignment="1">
      <alignment horizontal="centerContinuous"/>
    </xf>
    <xf numFmtId="0" fontId="0" fillId="4" borderId="16" xfId="0" applyFill="1" applyBorder="1" applyAlignment="1">
      <alignment horizontal="centerContinuous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14" xfId="0" applyFill="1" applyBorder="1"/>
    <xf numFmtId="0" fontId="0" fillId="4" borderId="21" xfId="0" applyFill="1" applyBorder="1" applyAlignment="1">
      <alignment horizontal="center"/>
    </xf>
    <xf numFmtId="0" fontId="0" fillId="4" borderId="23" xfId="0" applyFill="1" applyBorder="1"/>
    <xf numFmtId="0" fontId="0" fillId="4" borderId="24" xfId="0" applyFill="1" applyBorder="1" applyAlignment="1">
      <alignment horizontal="center"/>
    </xf>
    <xf numFmtId="0" fontId="0" fillId="4" borderId="17" xfId="0" applyFill="1" applyBorder="1"/>
    <xf numFmtId="0" fontId="0" fillId="4" borderId="26" xfId="0" applyFill="1" applyBorder="1" applyAlignment="1">
      <alignment horizontal="center"/>
    </xf>
    <xf numFmtId="0" fontId="0" fillId="4" borderId="28" xfId="0" applyFill="1" applyBorder="1" applyAlignment="1">
      <alignment horizontal="centerContinuous"/>
    </xf>
    <xf numFmtId="0" fontId="0" fillId="4" borderId="13" xfId="0" applyFill="1" applyBorder="1" applyAlignment="1">
      <alignment horizontal="centerContinuous"/>
    </xf>
    <xf numFmtId="0" fontId="5" fillId="5" borderId="30" xfId="0" applyFont="1" applyFill="1" applyBorder="1" applyAlignment="1">
      <alignment horizontal="centerContinuous" vertical="center"/>
    </xf>
    <xf numFmtId="0" fontId="0" fillId="0" borderId="0" xfId="0" applyAlignment="1">
      <alignment horizontal="right"/>
    </xf>
    <xf numFmtId="0" fontId="6" fillId="6" borderId="30" xfId="0" applyFont="1" applyFill="1" applyBorder="1" applyAlignment="1">
      <alignment horizontal="center"/>
    </xf>
    <xf numFmtId="3" fontId="6" fillId="6" borderId="30" xfId="0" applyNumberFormat="1" applyFont="1" applyFill="1" applyBorder="1" applyAlignment="1">
      <alignment horizontal="center"/>
    </xf>
    <xf numFmtId="3" fontId="7" fillId="5" borderId="0" xfId="0" applyNumberFormat="1" applyFont="1" applyFill="1"/>
    <xf numFmtId="6" fontId="7" fillId="0" borderId="0" xfId="3" applyFont="1" applyFill="1" applyBorder="1" applyAlignment="1"/>
    <xf numFmtId="3" fontId="6" fillId="7" borderId="30" xfId="0" applyNumberFormat="1" applyFont="1" applyFill="1" applyBorder="1" applyAlignment="1">
      <alignment horizontal="center"/>
    </xf>
    <xf numFmtId="6" fontId="1" fillId="4" borderId="30" xfId="3" applyFont="1" applyFill="1" applyBorder="1" applyAlignment="1"/>
    <xf numFmtId="3" fontId="7" fillId="5" borderId="31" xfId="0" applyNumberFormat="1" applyFont="1" applyFill="1" applyBorder="1"/>
    <xf numFmtId="6" fontId="7" fillId="0" borderId="31" xfId="3" applyFont="1" applyFill="1" applyBorder="1" applyAlignment="1"/>
    <xf numFmtId="3" fontId="7" fillId="5" borderId="32" xfId="0" applyNumberFormat="1" applyFont="1" applyFill="1" applyBorder="1"/>
    <xf numFmtId="6" fontId="7" fillId="0" borderId="32" xfId="3" applyFont="1" applyFill="1" applyBorder="1" applyAlignment="1"/>
    <xf numFmtId="38" fontId="7" fillId="0" borderId="31" xfId="2" applyFont="1" applyFill="1" applyBorder="1" applyAlignment="1"/>
    <xf numFmtId="38" fontId="7" fillId="0" borderId="0" xfId="2" applyFont="1" applyFill="1" applyBorder="1" applyAlignment="1"/>
    <xf numFmtId="38" fontId="7" fillId="0" borderId="32" xfId="2" applyFont="1" applyFill="1" applyBorder="1" applyAlignment="1"/>
    <xf numFmtId="0" fontId="9" fillId="0" borderId="0" xfId="0" applyFont="1"/>
    <xf numFmtId="0" fontId="10" fillId="5" borderId="30" xfId="0" applyFont="1" applyFill="1" applyBorder="1" applyAlignment="1">
      <alignment horizontal="centerContinuous"/>
    </xf>
    <xf numFmtId="0" fontId="11" fillId="0" borderId="0" xfId="0" applyFont="1"/>
    <xf numFmtId="0" fontId="0" fillId="0" borderId="33" xfId="0" applyBorder="1"/>
    <xf numFmtId="3" fontId="6" fillId="6" borderId="34" xfId="0" applyNumberFormat="1" applyFont="1" applyFill="1" applyBorder="1" applyAlignment="1">
      <alignment horizontal="center"/>
    </xf>
    <xf numFmtId="9" fontId="7" fillId="0" borderId="35" xfId="3" applyNumberFormat="1" applyFont="1" applyFill="1" applyBorder="1" applyAlignment="1"/>
    <xf numFmtId="38" fontId="1" fillId="9" borderId="37" xfId="2" applyFill="1" applyBorder="1"/>
    <xf numFmtId="38" fontId="1" fillId="9" borderId="38" xfId="2" applyFill="1" applyBorder="1"/>
    <xf numFmtId="38" fontId="1" fillId="8" borderId="38" xfId="2" applyFill="1" applyBorder="1"/>
    <xf numFmtId="38" fontId="1" fillId="8" borderId="7" xfId="2" applyFill="1" applyBorder="1"/>
    <xf numFmtId="6" fontId="1" fillId="0" borderId="42" xfId="3" applyFill="1" applyBorder="1"/>
    <xf numFmtId="6" fontId="1" fillId="2" borderId="38" xfId="3" applyFill="1" applyBorder="1"/>
    <xf numFmtId="6" fontId="1" fillId="0" borderId="38" xfId="3" applyFill="1" applyBorder="1"/>
    <xf numFmtId="6" fontId="1" fillId="2" borderId="7" xfId="3" applyFill="1" applyBorder="1"/>
    <xf numFmtId="6" fontId="1" fillId="9" borderId="43" xfId="3" applyFill="1" applyBorder="1"/>
    <xf numFmtId="6" fontId="1" fillId="9" borderId="44" xfId="3" applyFill="1" applyBorder="1"/>
    <xf numFmtId="6" fontId="1" fillId="9" borderId="5" xfId="3" applyFill="1" applyBorder="1"/>
    <xf numFmtId="38" fontId="1" fillId="9" borderId="45" xfId="2" applyFill="1" applyBorder="1"/>
    <xf numFmtId="38" fontId="1" fillId="9" borderId="46" xfId="2" applyFill="1" applyBorder="1"/>
    <xf numFmtId="0" fontId="1" fillId="0" borderId="47" xfId="1" applyNumberFormat="1" applyBorder="1"/>
    <xf numFmtId="38" fontId="1" fillId="0" borderId="14" xfId="2" applyBorder="1"/>
    <xf numFmtId="38" fontId="1" fillId="0" borderId="15" xfId="2" applyBorder="1"/>
    <xf numFmtId="38" fontId="1" fillId="0" borderId="21" xfId="2" applyBorder="1"/>
    <xf numFmtId="38" fontId="1" fillId="0" borderId="23" xfId="2" applyBorder="1"/>
    <xf numFmtId="38" fontId="1" fillId="0" borderId="36" xfId="2" applyBorder="1"/>
    <xf numFmtId="38" fontId="1" fillId="0" borderId="24" xfId="2" applyBorder="1"/>
    <xf numFmtId="38" fontId="1" fillId="0" borderId="17" xfId="2" applyBorder="1"/>
    <xf numFmtId="38" fontId="1" fillId="0" borderId="18" xfId="2" applyBorder="1"/>
    <xf numFmtId="38" fontId="1" fillId="0" borderId="26" xfId="2" applyBorder="1"/>
    <xf numFmtId="0" fontId="14" fillId="10" borderId="48" xfId="0" applyFont="1" applyFill="1" applyBorder="1" applyAlignment="1">
      <alignment horizontal="center"/>
    </xf>
    <xf numFmtId="0" fontId="14" fillId="10" borderId="49" xfId="0" applyFont="1" applyFill="1" applyBorder="1" applyAlignment="1">
      <alignment horizontal="center"/>
    </xf>
    <xf numFmtId="0" fontId="0" fillId="0" borderId="50" xfId="0" applyBorder="1"/>
    <xf numFmtId="0" fontId="7" fillId="11" borderId="51" xfId="0" applyFont="1" applyFill="1" applyBorder="1"/>
    <xf numFmtId="0" fontId="7" fillId="11" borderId="52" xfId="0" applyFont="1" applyFill="1" applyBorder="1"/>
    <xf numFmtId="0" fontId="7" fillId="11" borderId="53" xfId="0" applyFont="1" applyFill="1" applyBorder="1"/>
    <xf numFmtId="0" fontId="7" fillId="11" borderId="54" xfId="0" applyFont="1" applyFill="1" applyBorder="1"/>
    <xf numFmtId="0" fontId="7" fillId="11" borderId="55" xfId="0" applyFont="1" applyFill="1" applyBorder="1"/>
    <xf numFmtId="0" fontId="7" fillId="11" borderId="56" xfId="0" applyFont="1" applyFill="1" applyBorder="1"/>
    <xf numFmtId="0" fontId="7" fillId="12" borderId="54" xfId="0" applyFont="1" applyFill="1" applyBorder="1"/>
    <xf numFmtId="0" fontId="7" fillId="12" borderId="55" xfId="0" applyFont="1" applyFill="1" applyBorder="1"/>
    <xf numFmtId="0" fontId="7" fillId="12" borderId="56" xfId="0" applyFont="1" applyFill="1" applyBorder="1"/>
    <xf numFmtId="0" fontId="7" fillId="11" borderId="57" xfId="0" applyFont="1" applyFill="1" applyBorder="1"/>
    <xf numFmtId="0" fontId="7" fillId="11" borderId="58" xfId="0" applyFont="1" applyFill="1" applyBorder="1"/>
    <xf numFmtId="0" fontId="7" fillId="11" borderId="59" xfId="0" applyFont="1" applyFill="1" applyBorder="1"/>
    <xf numFmtId="0" fontId="14" fillId="13" borderId="60" xfId="0" applyFont="1" applyFill="1" applyBorder="1" applyAlignment="1">
      <alignment horizontal="right"/>
    </xf>
    <xf numFmtId="0" fontId="7" fillId="14" borderId="60" xfId="0" applyFont="1" applyFill="1" applyBorder="1"/>
    <xf numFmtId="0" fontId="6" fillId="15" borderId="61" xfId="0" applyFont="1" applyFill="1" applyBorder="1" applyAlignment="1">
      <alignment horizontal="center"/>
    </xf>
    <xf numFmtId="0" fontId="6" fillId="15" borderId="62" xfId="0" applyFont="1" applyFill="1" applyBorder="1" applyAlignment="1">
      <alignment horizontal="center"/>
    </xf>
    <xf numFmtId="0" fontId="0" fillId="0" borderId="63" xfId="0" applyBorder="1"/>
    <xf numFmtId="0" fontId="6" fillId="15" borderId="64" xfId="0" applyFont="1" applyFill="1" applyBorder="1" applyAlignment="1">
      <alignment horizontal="center"/>
    </xf>
    <xf numFmtId="0" fontId="0" fillId="0" borderId="65" xfId="0" applyBorder="1"/>
    <xf numFmtId="0" fontId="3" fillId="16" borderId="0" xfId="0" applyFont="1" applyFill="1" applyAlignment="1">
      <alignment horizontal="center" vertical="center"/>
    </xf>
    <xf numFmtId="0" fontId="1" fillId="2" borderId="66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vertical="center"/>
    </xf>
    <xf numFmtId="0" fontId="0" fillId="2" borderId="66" xfId="0" applyFill="1" applyBorder="1" applyAlignment="1">
      <alignment horizontal="center" vertical="center" wrapText="1"/>
    </xf>
    <xf numFmtId="0" fontId="0" fillId="2" borderId="67" xfId="0" applyFill="1" applyBorder="1" applyAlignment="1">
      <alignment vertical="center"/>
    </xf>
    <xf numFmtId="0" fontId="0" fillId="2" borderId="6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3" fontId="6" fillId="6" borderId="3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5" fillId="15" borderId="0" xfId="0" applyFont="1" applyFill="1" applyAlignment="1">
      <alignment horizontal="center"/>
    </xf>
    <xf numFmtId="180" fontId="1" fillId="9" borderId="39" xfId="1" applyNumberFormat="1" applyFill="1" applyBorder="1"/>
    <xf numFmtId="180" fontId="1" fillId="8" borderId="40" xfId="1" applyNumberFormat="1" applyFill="1" applyBorder="1"/>
    <xf numFmtId="180" fontId="1" fillId="9" borderId="40" xfId="1" applyNumberFormat="1" applyFill="1" applyBorder="1"/>
    <xf numFmtId="180" fontId="1" fillId="8" borderId="41" xfId="1" applyNumberFormat="1" applyFill="1" applyBorder="1"/>
    <xf numFmtId="38" fontId="1" fillId="4" borderId="28" xfId="2" applyNumberFormat="1" applyFill="1" applyBorder="1"/>
    <xf numFmtId="38" fontId="1" fillId="4" borderId="29" xfId="2" applyNumberFormat="1" applyFill="1" applyBorder="1"/>
    <xf numFmtId="38" fontId="1" fillId="4" borderId="13" xfId="2" applyNumberFormat="1" applyFill="1" applyBorder="1"/>
    <xf numFmtId="38" fontId="1" fillId="4" borderId="22" xfId="2" applyNumberFormat="1" applyFill="1" applyBorder="1"/>
    <xf numFmtId="38" fontId="1" fillId="4" borderId="25" xfId="2" applyNumberFormat="1" applyFill="1" applyBorder="1"/>
    <xf numFmtId="38" fontId="1" fillId="4" borderId="27" xfId="2" applyNumberFormat="1" applyFill="1" applyBorder="1"/>
    <xf numFmtId="38" fontId="1" fillId="4" borderId="20" xfId="2" applyNumberFormat="1" applyFill="1" applyBorder="1"/>
    <xf numFmtId="38" fontId="1" fillId="8" borderId="14" xfId="2" applyFill="1" applyBorder="1"/>
    <xf numFmtId="38" fontId="1" fillId="8" borderId="15" xfId="2" applyFill="1" applyBorder="1"/>
    <xf numFmtId="38" fontId="1" fillId="8" borderId="21" xfId="2" applyFill="1" applyBorder="1"/>
    <xf numFmtId="38" fontId="1" fillId="4" borderId="22" xfId="2" applyFill="1" applyBorder="1"/>
    <xf numFmtId="38" fontId="1" fillId="8" borderId="23" xfId="2" applyFill="1" applyBorder="1"/>
    <xf numFmtId="38" fontId="1" fillId="8" borderId="36" xfId="2" applyFill="1" applyBorder="1"/>
    <xf numFmtId="38" fontId="1" fillId="8" borderId="24" xfId="2" applyFill="1" applyBorder="1"/>
    <xf numFmtId="38" fontId="1" fillId="4" borderId="25" xfId="2" applyFill="1" applyBorder="1"/>
    <xf numFmtId="38" fontId="1" fillId="8" borderId="17" xfId="2" applyFill="1" applyBorder="1"/>
    <xf numFmtId="38" fontId="1" fillId="8" borderId="18" xfId="2" applyFill="1" applyBorder="1"/>
    <xf numFmtId="38" fontId="1" fillId="8" borderId="26" xfId="2" applyFill="1" applyBorder="1"/>
    <xf numFmtId="38" fontId="1" fillId="4" borderId="27" xfId="2" applyFill="1" applyBorder="1"/>
    <xf numFmtId="38" fontId="1" fillId="4" borderId="28" xfId="2" applyFill="1" applyBorder="1"/>
    <xf numFmtId="38" fontId="1" fillId="4" borderId="29" xfId="2" applyFill="1" applyBorder="1"/>
    <xf numFmtId="38" fontId="1" fillId="4" borderId="13" xfId="2" applyFill="1" applyBorder="1"/>
    <xf numFmtId="38" fontId="1" fillId="4" borderId="20" xfId="2" applyFill="1" applyBorder="1"/>
    <xf numFmtId="6" fontId="0" fillId="4" borderId="30" xfId="0" applyNumberFormat="1" applyFill="1" applyBorder="1"/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</xdr:row>
      <xdr:rowOff>161925</xdr:rowOff>
    </xdr:from>
    <xdr:ext cx="4181249" cy="2094748"/>
    <xdr:sp macro="" textlink="">
      <xdr:nvSpPr>
        <xdr:cNvPr id="2052" name="オートシェイプ 4">
          <a:extLst>
            <a:ext uri="{FF2B5EF4-FFF2-40B4-BE49-F238E27FC236}">
              <a16:creationId xmlns:a16="http://schemas.microsoft.com/office/drawing/2014/main" id="{5ADD204F-8B8E-45C1-9414-7B0EB2F966DD}"/>
            </a:ext>
          </a:extLst>
        </xdr:cNvPr>
        <xdr:cNvSpPr>
          <a:spLocks noChangeArrowheads="1"/>
        </xdr:cNvSpPr>
      </xdr:nvSpPr>
      <xdr:spPr bwMode="auto">
        <a:xfrm>
          <a:off x="1419225" y="3181350"/>
          <a:ext cx="4181249" cy="2094748"/>
        </a:xfrm>
        <a:prstGeom prst="roundRect">
          <a:avLst>
            <a:gd name="adj" fmla="val 513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この表では、弁当の売上金額の計算を行います。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1) D列に7月の各弁当の売上金額を計算してください。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2) C17 D17セルに、販売個数と売上金額の総合計を求めてください。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3) G列に8月の各弁当の売上金額を計算してください。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ただし、8月はE列の金額を、弁当の単価から差し引いてください。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4) F17 G17セルに、販売個数と売上金額の総合計を求めてください。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5) H列に、7月を基準に、8月の売上金額の前月比を計算してください。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(小数点1桁まで表示してください。)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15</xdr:row>
      <xdr:rowOff>9525</xdr:rowOff>
    </xdr:from>
    <xdr:ext cx="5146730" cy="1339931"/>
    <xdr:sp macro="" textlink="">
      <xdr:nvSpPr>
        <xdr:cNvPr id="1027" name="オートシェイプ 3">
          <a:extLst>
            <a:ext uri="{FF2B5EF4-FFF2-40B4-BE49-F238E27FC236}">
              <a16:creationId xmlns:a16="http://schemas.microsoft.com/office/drawing/2014/main" id="{ABC70BB3-2398-4C99-8F25-AFA1433F04D3}"/>
            </a:ext>
          </a:extLst>
        </xdr:cNvPr>
        <xdr:cNvSpPr>
          <a:spLocks noChangeArrowheads="1"/>
        </xdr:cNvSpPr>
      </xdr:nvSpPr>
      <xdr:spPr bwMode="auto">
        <a:xfrm>
          <a:off x="561975" y="2686050"/>
          <a:ext cx="5146730" cy="1339931"/>
        </a:xfrm>
        <a:prstGeom prst="roundRect">
          <a:avLst>
            <a:gd name="adj" fmla="val 513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1) 一週間の商品の出荷数を元に、パートタイマーを何人雇う必要があるか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H7～K13セルに計算してください。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※パートタイマーは一人一日当たり、L3 セルに書かれた個数を作業できるとします。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※パートタイマーの人数は、整数で求めてください。 (小数点以下を切り上げ)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また、合計欄にそれぞれの合計数値を計算してください。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29</xdr:row>
      <xdr:rowOff>0</xdr:rowOff>
    </xdr:from>
    <xdr:ext cx="4169012" cy="2094748"/>
    <xdr:sp macro="" textlink="">
      <xdr:nvSpPr>
        <xdr:cNvPr id="3077" name="オートシェイプ 5">
          <a:extLst>
            <a:ext uri="{FF2B5EF4-FFF2-40B4-BE49-F238E27FC236}">
              <a16:creationId xmlns:a16="http://schemas.microsoft.com/office/drawing/2014/main" id="{406B3CB0-C6E9-4CFD-8D52-2AD700FA21A8}"/>
            </a:ext>
          </a:extLst>
        </xdr:cNvPr>
        <xdr:cNvSpPr>
          <a:spLocks noChangeArrowheads="1"/>
        </xdr:cNvSpPr>
      </xdr:nvSpPr>
      <xdr:spPr bwMode="auto">
        <a:xfrm>
          <a:off x="1000125" y="5200650"/>
          <a:ext cx="4169012" cy="2094748"/>
        </a:xfrm>
        <a:prstGeom prst="roundRect">
          <a:avLst>
            <a:gd name="adj" fmla="val 513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この表は、あるヘアーサロンの1週間の売上表です。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来客数調査票(B25～H28)に、一週間の来客数が記入されています。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料金表(B16～B19)に、この店のサービスの料金が記入されています。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1) 来客数と料金表から、売上金額がいくらになるか、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B4～H7セルに計算してください。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2) また、一日の合計をB8～H8セルに計算してください。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3) H9セルに、一週間の平均売上金額を計算してください。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238125</xdr:colOff>
      <xdr:row>3</xdr:row>
      <xdr:rowOff>38100</xdr:rowOff>
    </xdr:from>
    <xdr:ext cx="3491959" cy="1906044"/>
    <xdr:sp macro="" textlink="">
      <xdr:nvSpPr>
        <xdr:cNvPr id="4097" name="オートシェイプ 1">
          <a:extLst>
            <a:ext uri="{FF2B5EF4-FFF2-40B4-BE49-F238E27FC236}">
              <a16:creationId xmlns:a16="http://schemas.microsoft.com/office/drawing/2014/main" id="{3F69C33E-C64A-4426-9409-8DFC605D230E}"/>
            </a:ext>
          </a:extLst>
        </xdr:cNvPr>
        <xdr:cNvSpPr>
          <a:spLocks noChangeArrowheads="1"/>
        </xdr:cNvSpPr>
      </xdr:nvSpPr>
      <xdr:spPr bwMode="auto">
        <a:xfrm>
          <a:off x="5114925" y="666750"/>
          <a:ext cx="3491959" cy="1906044"/>
        </a:xfrm>
        <a:prstGeom prst="roundRect">
          <a:avLst>
            <a:gd name="adj" fmla="val 513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この表は、あるクラスの期末テストの成績表です。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1) 点数が350点以上の生徒は、[及第/落第]欄に「○及第」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350点未満の生徒は、[及第/落第]欄に「×落第」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と表示してください。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2) E列に、前回のテストの落第者が記入してあります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前回につづいて今回も落第した生徒は、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F列の[面談]欄に「要面談」と表示してください。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要面談でない人は、何も表示しないでください。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638175</xdr:colOff>
      <xdr:row>10</xdr:row>
      <xdr:rowOff>133350</xdr:rowOff>
    </xdr:from>
    <xdr:ext cx="3334964" cy="1717340"/>
    <xdr:sp macro="" textlink="">
      <xdr:nvSpPr>
        <xdr:cNvPr id="5121" name="オートシェイプ 1">
          <a:extLst>
            <a:ext uri="{FF2B5EF4-FFF2-40B4-BE49-F238E27FC236}">
              <a16:creationId xmlns:a16="http://schemas.microsoft.com/office/drawing/2014/main" id="{D8FE056B-887C-4817-93B3-E577A37A2C9C}"/>
            </a:ext>
          </a:extLst>
        </xdr:cNvPr>
        <xdr:cNvSpPr>
          <a:spLocks noChangeArrowheads="1"/>
        </xdr:cNvSpPr>
      </xdr:nvSpPr>
      <xdr:spPr bwMode="auto">
        <a:xfrm>
          <a:off x="3248025" y="1924050"/>
          <a:ext cx="3334964" cy="1717340"/>
        </a:xfrm>
        <a:prstGeom prst="roundRect">
          <a:avLst>
            <a:gd name="adj" fmla="val 513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この表は、ある店舗のとったアンケートで、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アンケートをとった人の性別と年齢が記録してあります。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(アンケート対象者の年齢は20歳以上です。)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1) G4～G5セルに、このアンケート全体の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男性と女性の人数を計測してください。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2) さらに、G6～G9セルに、各年齢別の人数を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計測してください。</a:t>
          </a:r>
        </a:p>
      </xdr:txBody>
    </xdr:sp>
    <xdr:clientData/>
  </xdr:oneCellAnchor>
  <xdr:oneCellAnchor>
    <xdr:from>
      <xdr:col>4</xdr:col>
      <xdr:colOff>638175</xdr:colOff>
      <xdr:row>22</xdr:row>
      <xdr:rowOff>0</xdr:rowOff>
    </xdr:from>
    <xdr:ext cx="3098921" cy="1538731"/>
    <xdr:sp macro="" textlink="">
      <xdr:nvSpPr>
        <xdr:cNvPr id="2" name="オートシェイプ 1">
          <a:extLst>
            <a:ext uri="{FF2B5EF4-FFF2-40B4-BE49-F238E27FC236}">
              <a16:creationId xmlns:a16="http://schemas.microsoft.com/office/drawing/2014/main" id="{24704ECA-D4CE-4906-93B4-90F0B39ED9E0}"/>
            </a:ext>
          </a:extLst>
        </xdr:cNvPr>
        <xdr:cNvSpPr>
          <a:spLocks noChangeArrowheads="1"/>
        </xdr:cNvSpPr>
      </xdr:nvSpPr>
      <xdr:spPr bwMode="auto">
        <a:xfrm>
          <a:off x="3248025" y="3857625"/>
          <a:ext cx="3098921" cy="1538731"/>
        </a:xfrm>
        <a:prstGeom prst="roundRect">
          <a:avLst>
            <a:gd name="adj" fmla="val 5130"/>
          </a:avLst>
        </a:prstGeom>
        <a:solidFill>
          <a:srgbClr val="CCFFFF">
            <a:alpha val="45098"/>
          </a:srgbClr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ヒント✨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男性・女性および年代別の数値は以下の方法で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求めることができます。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・フィルター機能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COUNTIF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どちらの方法でも求められるようにしておきましょう。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130" zoomScaleNormal="130" workbookViewId="0">
      <selection sqref="A1:H1"/>
    </sheetView>
  </sheetViews>
  <sheetFormatPr defaultRowHeight="13.5" x14ac:dyDescent="0.15"/>
  <cols>
    <col min="1" max="1" width="18.625" customWidth="1"/>
    <col min="2" max="2" width="8.625" customWidth="1"/>
    <col min="3" max="4" width="9.625" customWidth="1"/>
    <col min="5" max="5" width="8.625" customWidth="1"/>
    <col min="6" max="8" width="9.625" customWidth="1"/>
  </cols>
  <sheetData>
    <row r="1" spans="1:8" ht="18.75" x14ac:dyDescent="0.15">
      <c r="A1" s="103" t="s">
        <v>21</v>
      </c>
      <c r="B1" s="103"/>
      <c r="C1" s="103"/>
      <c r="D1" s="103"/>
      <c r="E1" s="103"/>
      <c r="F1" s="103"/>
      <c r="G1" s="103"/>
      <c r="H1" s="103"/>
    </row>
    <row r="2" spans="1:8" ht="14.25" thickBot="1" x14ac:dyDescent="0.2">
      <c r="A2" t="s">
        <v>0</v>
      </c>
    </row>
    <row r="3" spans="1:8" x14ac:dyDescent="0.15">
      <c r="A3" s="108" t="s">
        <v>1</v>
      </c>
      <c r="B3" s="106" t="s">
        <v>2</v>
      </c>
      <c r="C3" s="110" t="s">
        <v>20</v>
      </c>
      <c r="D3" s="111"/>
      <c r="E3" s="112" t="s">
        <v>22</v>
      </c>
      <c r="F3" s="110"/>
      <c r="G3" s="111"/>
      <c r="H3" s="104" t="s">
        <v>19</v>
      </c>
    </row>
    <row r="4" spans="1:8" ht="14.25" thickBot="1" x14ac:dyDescent="0.2">
      <c r="A4" s="109"/>
      <c r="B4" s="107"/>
      <c r="C4" s="6" t="s">
        <v>4</v>
      </c>
      <c r="D4" s="7" t="s">
        <v>5</v>
      </c>
      <c r="E4" s="5" t="s">
        <v>3</v>
      </c>
      <c r="F4" s="6" t="s">
        <v>4</v>
      </c>
      <c r="G4" s="7" t="s">
        <v>5</v>
      </c>
      <c r="H4" s="105"/>
    </row>
    <row r="5" spans="1:8" x14ac:dyDescent="0.15">
      <c r="A5" s="1" t="s">
        <v>6</v>
      </c>
      <c r="B5" s="62">
        <v>1000</v>
      </c>
      <c r="C5" s="4">
        <v>431</v>
      </c>
      <c r="D5" s="58">
        <f>B5*C5</f>
        <v>431000</v>
      </c>
      <c r="E5" s="66">
        <v>100</v>
      </c>
      <c r="F5" s="4">
        <v>594</v>
      </c>
      <c r="G5" s="58">
        <f>(B5-E5)*F5</f>
        <v>534600</v>
      </c>
      <c r="H5" s="117">
        <f>G5/D5</f>
        <v>1.2403712296983758</v>
      </c>
    </row>
    <row r="6" spans="1:8" x14ac:dyDescent="0.15">
      <c r="A6" s="13" t="s">
        <v>15</v>
      </c>
      <c r="B6" s="63">
        <v>1000</v>
      </c>
      <c r="C6" s="10">
        <v>345</v>
      </c>
      <c r="D6" s="60">
        <f t="shared" ref="D6:D16" si="0">B6*C6</f>
        <v>345000</v>
      </c>
      <c r="E6" s="67">
        <v>100</v>
      </c>
      <c r="F6" s="10">
        <v>635</v>
      </c>
      <c r="G6" s="60">
        <f t="shared" ref="G6:G16" si="1">(B6-E6)*F6</f>
        <v>571500</v>
      </c>
      <c r="H6" s="118">
        <f t="shared" ref="H6:H16" si="2">G6/D6</f>
        <v>1.6565217391304348</v>
      </c>
    </row>
    <row r="7" spans="1:8" x14ac:dyDescent="0.15">
      <c r="A7" s="2" t="s">
        <v>7</v>
      </c>
      <c r="B7" s="64">
        <v>800</v>
      </c>
      <c r="C7" s="3">
        <v>784</v>
      </c>
      <c r="D7" s="59">
        <f t="shared" si="0"/>
        <v>627200</v>
      </c>
      <c r="E7" s="67">
        <v>50</v>
      </c>
      <c r="F7" s="3">
        <v>953</v>
      </c>
      <c r="G7" s="59">
        <f t="shared" si="1"/>
        <v>714750</v>
      </c>
      <c r="H7" s="119">
        <f t="shared" si="2"/>
        <v>1.1395886479591837</v>
      </c>
    </row>
    <row r="8" spans="1:8" x14ac:dyDescent="0.15">
      <c r="A8" s="13" t="s">
        <v>16</v>
      </c>
      <c r="B8" s="63">
        <v>800</v>
      </c>
      <c r="C8" s="10">
        <v>671</v>
      </c>
      <c r="D8" s="60">
        <f t="shared" si="0"/>
        <v>536800</v>
      </c>
      <c r="E8" s="67">
        <v>50</v>
      </c>
      <c r="F8" s="10">
        <v>854</v>
      </c>
      <c r="G8" s="60">
        <f t="shared" si="1"/>
        <v>640500</v>
      </c>
      <c r="H8" s="118">
        <f t="shared" si="2"/>
        <v>1.1931818181818181</v>
      </c>
    </row>
    <row r="9" spans="1:8" x14ac:dyDescent="0.15">
      <c r="A9" s="2" t="s">
        <v>8</v>
      </c>
      <c r="B9" s="64">
        <v>750</v>
      </c>
      <c r="C9" s="3">
        <v>735</v>
      </c>
      <c r="D9" s="59">
        <f t="shared" si="0"/>
        <v>551250</v>
      </c>
      <c r="E9" s="67">
        <v>50</v>
      </c>
      <c r="F9" s="3">
        <v>951</v>
      </c>
      <c r="G9" s="59">
        <f t="shared" si="1"/>
        <v>665700</v>
      </c>
      <c r="H9" s="119">
        <f t="shared" si="2"/>
        <v>1.2076190476190476</v>
      </c>
    </row>
    <row r="10" spans="1:8" x14ac:dyDescent="0.15">
      <c r="A10" s="13" t="s">
        <v>9</v>
      </c>
      <c r="B10" s="63">
        <v>750</v>
      </c>
      <c r="C10" s="10">
        <v>331</v>
      </c>
      <c r="D10" s="60">
        <f t="shared" si="0"/>
        <v>248250</v>
      </c>
      <c r="E10" s="67">
        <v>50</v>
      </c>
      <c r="F10" s="10">
        <v>348</v>
      </c>
      <c r="G10" s="60">
        <f t="shared" si="1"/>
        <v>243600</v>
      </c>
      <c r="H10" s="118">
        <f t="shared" si="2"/>
        <v>0.98126888217522656</v>
      </c>
    </row>
    <row r="11" spans="1:8" x14ac:dyDescent="0.15">
      <c r="A11" s="2" t="s">
        <v>10</v>
      </c>
      <c r="B11" s="64">
        <v>700</v>
      </c>
      <c r="C11" s="3">
        <v>1238</v>
      </c>
      <c r="D11" s="59">
        <f t="shared" si="0"/>
        <v>866600</v>
      </c>
      <c r="E11" s="67">
        <v>50</v>
      </c>
      <c r="F11" s="3">
        <v>1958</v>
      </c>
      <c r="G11" s="59">
        <f t="shared" si="1"/>
        <v>1272700</v>
      </c>
      <c r="H11" s="119">
        <f t="shared" si="2"/>
        <v>1.4686129702284791</v>
      </c>
    </row>
    <row r="12" spans="1:8" x14ac:dyDescent="0.15">
      <c r="A12" s="13" t="s">
        <v>12</v>
      </c>
      <c r="B12" s="63">
        <v>700</v>
      </c>
      <c r="C12" s="10">
        <v>836</v>
      </c>
      <c r="D12" s="60">
        <f t="shared" si="0"/>
        <v>585200</v>
      </c>
      <c r="E12" s="67">
        <v>50</v>
      </c>
      <c r="F12" s="10">
        <v>853</v>
      </c>
      <c r="G12" s="60">
        <f t="shared" si="1"/>
        <v>554450</v>
      </c>
      <c r="H12" s="118">
        <f t="shared" si="2"/>
        <v>0.9474538619275461</v>
      </c>
    </row>
    <row r="13" spans="1:8" x14ac:dyDescent="0.15">
      <c r="A13" s="2" t="s">
        <v>17</v>
      </c>
      <c r="B13" s="64">
        <v>650</v>
      </c>
      <c r="C13" s="3">
        <v>1531</v>
      </c>
      <c r="D13" s="59">
        <f t="shared" si="0"/>
        <v>995150</v>
      </c>
      <c r="E13" s="67">
        <v>30</v>
      </c>
      <c r="F13" s="3">
        <v>2054</v>
      </c>
      <c r="G13" s="59">
        <f t="shared" si="1"/>
        <v>1273480</v>
      </c>
      <c r="H13" s="119">
        <f t="shared" si="2"/>
        <v>1.2796864794252123</v>
      </c>
    </row>
    <row r="14" spans="1:8" x14ac:dyDescent="0.15">
      <c r="A14" s="13" t="s">
        <v>11</v>
      </c>
      <c r="B14" s="63">
        <v>650</v>
      </c>
      <c r="C14" s="10">
        <v>623</v>
      </c>
      <c r="D14" s="60">
        <f t="shared" si="0"/>
        <v>404950</v>
      </c>
      <c r="E14" s="67">
        <v>30</v>
      </c>
      <c r="F14" s="10">
        <v>628</v>
      </c>
      <c r="G14" s="60">
        <f t="shared" si="1"/>
        <v>389360</v>
      </c>
      <c r="H14" s="118">
        <f t="shared" si="2"/>
        <v>0.96150141992838623</v>
      </c>
    </row>
    <row r="15" spans="1:8" x14ac:dyDescent="0.15">
      <c r="A15" s="2" t="s">
        <v>18</v>
      </c>
      <c r="B15" s="64">
        <v>600</v>
      </c>
      <c r="C15" s="3">
        <v>952</v>
      </c>
      <c r="D15" s="59">
        <f t="shared" si="0"/>
        <v>571200</v>
      </c>
      <c r="E15" s="67">
        <v>30</v>
      </c>
      <c r="F15" s="3">
        <v>954</v>
      </c>
      <c r="G15" s="59">
        <f t="shared" si="1"/>
        <v>543780</v>
      </c>
      <c r="H15" s="119">
        <f t="shared" si="2"/>
        <v>0.95199579831932768</v>
      </c>
    </row>
    <row r="16" spans="1:8" ht="14.25" thickBot="1" x14ac:dyDescent="0.2">
      <c r="A16" s="12" t="s">
        <v>13</v>
      </c>
      <c r="B16" s="65">
        <v>600</v>
      </c>
      <c r="C16" s="11">
        <v>897</v>
      </c>
      <c r="D16" s="61">
        <f t="shared" si="0"/>
        <v>538200</v>
      </c>
      <c r="E16" s="68">
        <v>30</v>
      </c>
      <c r="F16" s="11">
        <v>551</v>
      </c>
      <c r="G16" s="61">
        <f t="shared" si="1"/>
        <v>314070</v>
      </c>
      <c r="H16" s="120">
        <f t="shared" si="2"/>
        <v>0.58355629877369009</v>
      </c>
    </row>
    <row r="17" spans="2:9" ht="14.25" thickBot="1" x14ac:dyDescent="0.2">
      <c r="B17" s="8" t="s">
        <v>14</v>
      </c>
      <c r="C17" s="69">
        <f>SUM(C5:C16)</f>
        <v>9374</v>
      </c>
      <c r="D17" s="70">
        <f>SUM(D5:D16)</f>
        <v>6700800</v>
      </c>
      <c r="E17" s="9" t="s">
        <v>14</v>
      </c>
      <c r="F17" s="69">
        <f>SUM(F5:F16)</f>
        <v>11333</v>
      </c>
      <c r="G17" s="70">
        <f>SUM(G5:G16)</f>
        <v>7718490</v>
      </c>
      <c r="H17" s="71"/>
    </row>
    <row r="19" spans="2:9" x14ac:dyDescent="0.15">
      <c r="I19" t="s">
        <v>341</v>
      </c>
    </row>
    <row r="20" spans="2:9" x14ac:dyDescent="0.15">
      <c r="I20" t="s">
        <v>342</v>
      </c>
    </row>
    <row r="21" spans="2:9" x14ac:dyDescent="0.15">
      <c r="I21" t="s">
        <v>343</v>
      </c>
    </row>
    <row r="22" spans="2:9" x14ac:dyDescent="0.15">
      <c r="I22" t="s">
        <v>344</v>
      </c>
    </row>
  </sheetData>
  <mergeCells count="6">
    <mergeCell ref="A1:H1"/>
    <mergeCell ref="H3:H4"/>
    <mergeCell ref="B3:B4"/>
    <mergeCell ref="A3:A4"/>
    <mergeCell ref="C3:D3"/>
    <mergeCell ref="E3:G3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zoomScale="145" zoomScaleNormal="145" workbookViewId="0"/>
  </sheetViews>
  <sheetFormatPr defaultRowHeight="13.5" x14ac:dyDescent="0.15"/>
  <cols>
    <col min="1" max="1" width="3.625" customWidth="1"/>
    <col min="2" max="2" width="3.75" style="17" bestFit="1" customWidth="1"/>
    <col min="3" max="12" width="7.125" customWidth="1"/>
  </cols>
  <sheetData>
    <row r="1" spans="1:13" ht="33" customHeight="1" x14ac:dyDescent="0.15">
      <c r="A1" s="14" t="s">
        <v>29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3" ht="6" customHeight="1" thickBo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3" ht="14.25" thickBot="1" x14ac:dyDescent="0.2">
      <c r="G3" s="18"/>
      <c r="H3" s="19"/>
      <c r="I3" s="19"/>
      <c r="J3" s="19"/>
      <c r="K3" s="20" t="s">
        <v>30</v>
      </c>
      <c r="L3" s="21">
        <v>120</v>
      </c>
    </row>
    <row r="4" spans="1:13" ht="6" customHeight="1" thickBot="1" x14ac:dyDescent="0.2"/>
    <row r="5" spans="1:13" ht="14.25" thickBot="1" x14ac:dyDescent="0.2">
      <c r="C5" s="22" t="s">
        <v>31</v>
      </c>
      <c r="D5" s="23"/>
      <c r="E5" s="23"/>
      <c r="F5" s="23"/>
      <c r="G5" s="24"/>
      <c r="H5" s="22" t="s">
        <v>32</v>
      </c>
      <c r="I5" s="23"/>
      <c r="J5" s="23"/>
      <c r="K5" s="23"/>
      <c r="L5" s="24"/>
    </row>
    <row r="6" spans="1:13" s="17" customFormat="1" ht="14.25" thickBot="1" x14ac:dyDescent="0.2">
      <c r="C6" s="25" t="s">
        <v>33</v>
      </c>
      <c r="D6" s="26" t="s">
        <v>34</v>
      </c>
      <c r="E6" s="26" t="s">
        <v>35</v>
      </c>
      <c r="F6" s="27" t="s">
        <v>36</v>
      </c>
      <c r="G6" s="28" t="s">
        <v>14</v>
      </c>
      <c r="H6" s="25" t="s">
        <v>33</v>
      </c>
      <c r="I6" s="26" t="s">
        <v>34</v>
      </c>
      <c r="J6" s="26" t="s">
        <v>35</v>
      </c>
      <c r="K6" s="27" t="s">
        <v>36</v>
      </c>
      <c r="L6" s="28" t="s">
        <v>14</v>
      </c>
    </row>
    <row r="7" spans="1:13" x14ac:dyDescent="0.15">
      <c r="A7" s="29">
        <v>1</v>
      </c>
      <c r="B7" s="30" t="s">
        <v>37</v>
      </c>
      <c r="C7" s="72">
        <v>1536</v>
      </c>
      <c r="D7" s="73">
        <v>1920</v>
      </c>
      <c r="E7" s="73">
        <v>2176</v>
      </c>
      <c r="F7" s="74">
        <v>2432</v>
      </c>
      <c r="G7" s="124">
        <f>SUM(C7:F7)</f>
        <v>8064</v>
      </c>
      <c r="H7" s="128">
        <f>ROUNDUP(C7/$L$3,0)</f>
        <v>13</v>
      </c>
      <c r="I7" s="129">
        <f t="shared" ref="I7:K7" si="0">ROUNDUP(D7/$L$3,0)</f>
        <v>16</v>
      </c>
      <c r="J7" s="129">
        <f t="shared" si="0"/>
        <v>19</v>
      </c>
      <c r="K7" s="130">
        <f t="shared" si="0"/>
        <v>21</v>
      </c>
      <c r="L7" s="131">
        <f>SUM(H7:K7)</f>
        <v>69</v>
      </c>
    </row>
    <row r="8" spans="1:13" x14ac:dyDescent="0.15">
      <c r="A8" s="31">
        <v>2</v>
      </c>
      <c r="B8" s="32" t="s">
        <v>23</v>
      </c>
      <c r="C8" s="75">
        <v>2176</v>
      </c>
      <c r="D8" s="76">
        <v>2432</v>
      </c>
      <c r="E8" s="76">
        <v>1920</v>
      </c>
      <c r="F8" s="77">
        <v>1792</v>
      </c>
      <c r="G8" s="125">
        <f>SUM(C8:F8)</f>
        <v>8320</v>
      </c>
      <c r="H8" s="132">
        <f t="shared" ref="H8:H13" si="1">ROUNDUP(C8/$L$3,0)</f>
        <v>19</v>
      </c>
      <c r="I8" s="133">
        <f t="shared" ref="I8:I13" si="2">ROUNDUP(D8/$L$3,0)</f>
        <v>21</v>
      </c>
      <c r="J8" s="133">
        <f t="shared" ref="J8:J13" si="3">ROUNDUP(E8/$L$3,0)</f>
        <v>16</v>
      </c>
      <c r="K8" s="134">
        <f t="shared" ref="K8:K13" si="4">ROUNDUP(F8/$L$3,0)</f>
        <v>15</v>
      </c>
      <c r="L8" s="135">
        <f>SUM(H8:K8)</f>
        <v>71</v>
      </c>
    </row>
    <row r="9" spans="1:13" x14ac:dyDescent="0.15">
      <c r="A9" s="31">
        <v>3</v>
      </c>
      <c r="B9" s="32" t="s">
        <v>24</v>
      </c>
      <c r="C9" s="75">
        <v>1536</v>
      </c>
      <c r="D9" s="76">
        <v>1536</v>
      </c>
      <c r="E9" s="76">
        <v>2048</v>
      </c>
      <c r="F9" s="77">
        <v>1536</v>
      </c>
      <c r="G9" s="125">
        <f>SUM(C9:F9)</f>
        <v>6656</v>
      </c>
      <c r="H9" s="132">
        <f t="shared" si="1"/>
        <v>13</v>
      </c>
      <c r="I9" s="133">
        <f t="shared" si="2"/>
        <v>13</v>
      </c>
      <c r="J9" s="133">
        <f t="shared" si="3"/>
        <v>18</v>
      </c>
      <c r="K9" s="134">
        <f t="shared" si="4"/>
        <v>13</v>
      </c>
      <c r="L9" s="135">
        <f>SUM(H9:K9)</f>
        <v>57</v>
      </c>
    </row>
    <row r="10" spans="1:13" x14ac:dyDescent="0.15">
      <c r="A10" s="31">
        <v>4</v>
      </c>
      <c r="B10" s="32" t="s">
        <v>25</v>
      </c>
      <c r="C10" s="75">
        <v>1280</v>
      </c>
      <c r="D10" s="76">
        <v>2176</v>
      </c>
      <c r="E10" s="76">
        <v>2304</v>
      </c>
      <c r="F10" s="77">
        <v>1408</v>
      </c>
      <c r="G10" s="125">
        <f>SUM(C10:F10)</f>
        <v>7168</v>
      </c>
      <c r="H10" s="132">
        <f t="shared" si="1"/>
        <v>11</v>
      </c>
      <c r="I10" s="133">
        <f t="shared" si="2"/>
        <v>19</v>
      </c>
      <c r="J10" s="133">
        <f t="shared" si="3"/>
        <v>20</v>
      </c>
      <c r="K10" s="134">
        <f t="shared" si="4"/>
        <v>12</v>
      </c>
      <c r="L10" s="135">
        <f>SUM(H10:K10)</f>
        <v>62</v>
      </c>
    </row>
    <row r="11" spans="1:13" x14ac:dyDescent="0.15">
      <c r="A11" s="31">
        <v>5</v>
      </c>
      <c r="B11" s="32" t="s">
        <v>26</v>
      </c>
      <c r="C11" s="75">
        <v>2048</v>
      </c>
      <c r="D11" s="76">
        <v>1920</v>
      </c>
      <c r="E11" s="76">
        <v>2048</v>
      </c>
      <c r="F11" s="77">
        <v>1536</v>
      </c>
      <c r="G11" s="125">
        <f>SUM(C11:F11)</f>
        <v>7552</v>
      </c>
      <c r="H11" s="132">
        <f t="shared" si="1"/>
        <v>18</v>
      </c>
      <c r="I11" s="133">
        <f t="shared" si="2"/>
        <v>16</v>
      </c>
      <c r="J11" s="133">
        <f t="shared" si="3"/>
        <v>18</v>
      </c>
      <c r="K11" s="134">
        <f t="shared" si="4"/>
        <v>13</v>
      </c>
      <c r="L11" s="135">
        <f>SUM(H11:K11)</f>
        <v>65</v>
      </c>
    </row>
    <row r="12" spans="1:13" x14ac:dyDescent="0.15">
      <c r="A12" s="31">
        <v>6</v>
      </c>
      <c r="B12" s="32" t="s">
        <v>27</v>
      </c>
      <c r="C12" s="75">
        <v>860</v>
      </c>
      <c r="D12" s="76">
        <v>512</v>
      </c>
      <c r="E12" s="76">
        <v>768</v>
      </c>
      <c r="F12" s="77">
        <v>512</v>
      </c>
      <c r="G12" s="125">
        <f>SUM(C12:F12)</f>
        <v>2652</v>
      </c>
      <c r="H12" s="132">
        <f t="shared" si="1"/>
        <v>8</v>
      </c>
      <c r="I12" s="133">
        <f t="shared" si="2"/>
        <v>5</v>
      </c>
      <c r="J12" s="133">
        <f t="shared" si="3"/>
        <v>7</v>
      </c>
      <c r="K12" s="134">
        <f t="shared" si="4"/>
        <v>5</v>
      </c>
      <c r="L12" s="135">
        <f>SUM(H12:K12)</f>
        <v>25</v>
      </c>
    </row>
    <row r="13" spans="1:13" ht="14.25" thickBot="1" x14ac:dyDescent="0.2">
      <c r="A13" s="33">
        <v>7</v>
      </c>
      <c r="B13" s="34" t="s">
        <v>28</v>
      </c>
      <c r="C13" s="78">
        <v>782</v>
      </c>
      <c r="D13" s="79">
        <v>256</v>
      </c>
      <c r="E13" s="79">
        <v>384</v>
      </c>
      <c r="F13" s="80">
        <v>276</v>
      </c>
      <c r="G13" s="126">
        <f>SUM(C13:F13)</f>
        <v>1698</v>
      </c>
      <c r="H13" s="136">
        <f t="shared" si="1"/>
        <v>7</v>
      </c>
      <c r="I13" s="137">
        <f t="shared" si="2"/>
        <v>3</v>
      </c>
      <c r="J13" s="137">
        <f t="shared" si="3"/>
        <v>4</v>
      </c>
      <c r="K13" s="138">
        <f t="shared" si="4"/>
        <v>3</v>
      </c>
      <c r="L13" s="139">
        <f>SUM(H13:K13)</f>
        <v>17</v>
      </c>
    </row>
    <row r="14" spans="1:13" ht="14.25" thickBot="1" x14ac:dyDescent="0.2">
      <c r="A14" s="35" t="s">
        <v>38</v>
      </c>
      <c r="B14" s="36"/>
      <c r="C14" s="121">
        <f>SUM(C7:C13)</f>
        <v>10218</v>
      </c>
      <c r="D14" s="122">
        <f>SUM(D7:D13)</f>
        <v>10752</v>
      </c>
      <c r="E14" s="122">
        <f>SUM(E7:E13)</f>
        <v>11648</v>
      </c>
      <c r="F14" s="123">
        <f>SUM(F7:F13)</f>
        <v>9492</v>
      </c>
      <c r="G14" s="127">
        <f>SUM(C14:F14)</f>
        <v>42110</v>
      </c>
      <c r="H14" s="140">
        <f>SUM(H7:H13)</f>
        <v>89</v>
      </c>
      <c r="I14" s="141">
        <f>SUM(I7:I13)</f>
        <v>93</v>
      </c>
      <c r="J14" s="141">
        <f>SUM(J7:J13)</f>
        <v>102</v>
      </c>
      <c r="K14" s="142">
        <f>SUM(K7:K13)</f>
        <v>82</v>
      </c>
      <c r="L14" s="143">
        <f>SUM(H14:K14)</f>
        <v>366</v>
      </c>
    </row>
    <row r="16" spans="1:13" x14ac:dyDescent="0.15">
      <c r="M16" t="s">
        <v>341</v>
      </c>
    </row>
    <row r="17" spans="13:13" x14ac:dyDescent="0.15">
      <c r="M17" t="s">
        <v>345</v>
      </c>
    </row>
    <row r="18" spans="13:13" x14ac:dyDescent="0.15">
      <c r="M18" t="s">
        <v>346</v>
      </c>
    </row>
    <row r="19" spans="13:13" x14ac:dyDescent="0.15">
      <c r="M19" t="s">
        <v>347</v>
      </c>
    </row>
  </sheetData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zoomScale="115" zoomScaleNormal="115" workbookViewId="0"/>
  </sheetViews>
  <sheetFormatPr defaultRowHeight="13.5" x14ac:dyDescent="0.15"/>
  <cols>
    <col min="1" max="1" width="13.125" bestFit="1" customWidth="1"/>
  </cols>
  <sheetData>
    <row r="1" spans="1:10" s="54" customFormat="1" ht="19.5" thickBot="1" x14ac:dyDescent="0.25">
      <c r="A1" s="37" t="s">
        <v>39</v>
      </c>
      <c r="B1" s="53"/>
      <c r="C1" s="53"/>
      <c r="D1" s="53"/>
      <c r="E1" s="53"/>
      <c r="F1" s="53"/>
      <c r="G1" s="53"/>
      <c r="H1" s="53"/>
    </row>
    <row r="2" spans="1:10" ht="14.25" thickBot="1" x14ac:dyDescent="0.2">
      <c r="G2" s="38"/>
    </row>
    <row r="3" spans="1:10" ht="14.25" thickBot="1" x14ac:dyDescent="0.2">
      <c r="A3" s="39" t="s">
        <v>40</v>
      </c>
      <c r="B3" s="40" t="s">
        <v>41</v>
      </c>
      <c r="C3" s="40" t="s">
        <v>42</v>
      </c>
      <c r="D3" s="40" t="s">
        <v>23</v>
      </c>
      <c r="E3" s="40" t="s">
        <v>24</v>
      </c>
      <c r="F3" s="40" t="s">
        <v>25</v>
      </c>
      <c r="G3" s="40" t="s">
        <v>26</v>
      </c>
      <c r="H3" s="40" t="s">
        <v>27</v>
      </c>
    </row>
    <row r="4" spans="1:10" x14ac:dyDescent="0.15">
      <c r="A4" s="41" t="s">
        <v>43</v>
      </c>
      <c r="B4" s="42">
        <f>$B16*B25*(1+$D$16)</f>
        <v>148500</v>
      </c>
      <c r="C4" s="42">
        <f t="shared" ref="C4:H4" si="0">$B16*C25*(1+$D$16)</f>
        <v>74250</v>
      </c>
      <c r="D4" s="42">
        <f t="shared" si="0"/>
        <v>49500.000000000007</v>
      </c>
      <c r="E4" s="42">
        <f t="shared" si="0"/>
        <v>79200</v>
      </c>
      <c r="F4" s="42">
        <f t="shared" si="0"/>
        <v>69300</v>
      </c>
      <c r="G4" s="42">
        <f t="shared" si="0"/>
        <v>59400.000000000007</v>
      </c>
      <c r="H4" s="42">
        <f t="shared" si="0"/>
        <v>158400</v>
      </c>
    </row>
    <row r="5" spans="1:10" x14ac:dyDescent="0.15">
      <c r="A5" s="41" t="s">
        <v>44</v>
      </c>
      <c r="B5" s="42">
        <f t="shared" ref="B5:H7" si="1">$B17*B26*(1+$D$16)</f>
        <v>119680.00000000001</v>
      </c>
      <c r="C5" s="42">
        <f t="shared" ref="C5:H5" si="2">$B17*C26*(1+$D$16)</f>
        <v>44880</v>
      </c>
      <c r="D5" s="42">
        <f t="shared" si="2"/>
        <v>37400</v>
      </c>
      <c r="E5" s="42">
        <f t="shared" si="2"/>
        <v>29920.000000000004</v>
      </c>
      <c r="F5" s="42">
        <f t="shared" si="2"/>
        <v>67320</v>
      </c>
      <c r="G5" s="42">
        <f t="shared" si="2"/>
        <v>187000.00000000003</v>
      </c>
      <c r="H5" s="42">
        <f t="shared" si="2"/>
        <v>336600</v>
      </c>
    </row>
    <row r="6" spans="1:10" x14ac:dyDescent="0.15">
      <c r="A6" s="41" t="s">
        <v>45</v>
      </c>
      <c r="B6" s="42">
        <f t="shared" si="1"/>
        <v>211200.00000000003</v>
      </c>
      <c r="C6" s="42">
        <f t="shared" ref="C6:H6" si="3">$B18*C27*(1+$D$16)</f>
        <v>52800.000000000007</v>
      </c>
      <c r="D6" s="42">
        <f t="shared" si="3"/>
        <v>35200</v>
      </c>
      <c r="E6" s="42">
        <f t="shared" si="3"/>
        <v>35200</v>
      </c>
      <c r="F6" s="42">
        <f t="shared" si="3"/>
        <v>52800.000000000007</v>
      </c>
      <c r="G6" s="42">
        <f t="shared" si="3"/>
        <v>35200</v>
      </c>
      <c r="H6" s="42">
        <f t="shared" si="3"/>
        <v>176000</v>
      </c>
    </row>
    <row r="7" spans="1:10" ht="14.25" thickBot="1" x14ac:dyDescent="0.2">
      <c r="A7" s="41" t="s">
        <v>46</v>
      </c>
      <c r="B7" s="42">
        <f t="shared" si="1"/>
        <v>19800</v>
      </c>
      <c r="C7" s="42">
        <f t="shared" ref="C7:H7" si="4">$B19*C28*(1+$D$16)</f>
        <v>6600.0000000000009</v>
      </c>
      <c r="D7" s="42">
        <f t="shared" si="4"/>
        <v>13200.000000000002</v>
      </c>
      <c r="E7" s="42">
        <f t="shared" si="4"/>
        <v>39600</v>
      </c>
      <c r="F7" s="42">
        <f t="shared" si="4"/>
        <v>26400.000000000004</v>
      </c>
      <c r="G7" s="42">
        <f t="shared" si="4"/>
        <v>39600</v>
      </c>
      <c r="H7" s="42">
        <f t="shared" si="4"/>
        <v>13200.000000000002</v>
      </c>
    </row>
    <row r="8" spans="1:10" ht="14.25" thickBot="1" x14ac:dyDescent="0.2">
      <c r="A8" s="43" t="s">
        <v>47</v>
      </c>
      <c r="B8" s="44">
        <f>SUM(B4:B7)</f>
        <v>499180</v>
      </c>
      <c r="C8" s="44">
        <f>SUM(C4:C7)</f>
        <v>178530</v>
      </c>
      <c r="D8" s="44">
        <f>SUM(D4:D7)</f>
        <v>135300</v>
      </c>
      <c r="E8" s="44">
        <f>SUM(E4:E7)</f>
        <v>183920</v>
      </c>
      <c r="F8" s="44">
        <f>SUM(F4:F7)</f>
        <v>215820</v>
      </c>
      <c r="G8" s="44">
        <f>SUM(G4:G7)</f>
        <v>321200</v>
      </c>
      <c r="H8" s="44">
        <f>SUM(H4:H7)</f>
        <v>684200</v>
      </c>
    </row>
    <row r="9" spans="1:10" ht="14.25" thickBot="1" x14ac:dyDescent="0.2">
      <c r="G9" s="43" t="s">
        <v>53</v>
      </c>
      <c r="H9" s="144">
        <f>AVERAGE(B8:H8)</f>
        <v>316878.57142857142</v>
      </c>
    </row>
    <row r="12" spans="1:10" ht="14.25" thickBot="1" x14ac:dyDescent="0.2"/>
    <row r="13" spans="1:10" s="52" customFormat="1" ht="14.25" thickBot="1" x14ac:dyDescent="0.2">
      <c r="A13" s="113" t="s">
        <v>48</v>
      </c>
      <c r="B13" s="113"/>
      <c r="C13" s="113"/>
      <c r="D13" s="113"/>
      <c r="E13" s="113"/>
      <c r="F13" s="113"/>
      <c r="G13" s="113"/>
      <c r="H13" s="113"/>
    </row>
    <row r="14" spans="1:10" ht="14.25" thickBot="1" x14ac:dyDescent="0.2"/>
    <row r="15" spans="1:10" ht="14.25" thickBot="1" x14ac:dyDescent="0.2">
      <c r="A15" s="114" t="s">
        <v>49</v>
      </c>
      <c r="B15" s="114"/>
      <c r="D15" s="56" t="s">
        <v>52</v>
      </c>
    </row>
    <row r="16" spans="1:10" ht="14.25" thickBot="1" x14ac:dyDescent="0.2">
      <c r="A16" s="45" t="s">
        <v>43</v>
      </c>
      <c r="B16" s="46">
        <v>4500</v>
      </c>
      <c r="C16" s="55"/>
      <c r="D16" s="57">
        <v>0.1</v>
      </c>
      <c r="J16" t="s">
        <v>341</v>
      </c>
    </row>
    <row r="17" spans="1:10" x14ac:dyDescent="0.15">
      <c r="A17" s="41" t="s">
        <v>44</v>
      </c>
      <c r="B17" s="42">
        <v>6800</v>
      </c>
      <c r="J17" t="s">
        <v>348</v>
      </c>
    </row>
    <row r="18" spans="1:10" x14ac:dyDescent="0.15">
      <c r="A18" s="41" t="s">
        <v>45</v>
      </c>
      <c r="B18" s="42">
        <v>8000</v>
      </c>
      <c r="J18" t="s">
        <v>349</v>
      </c>
    </row>
    <row r="19" spans="1:10" ht="14.25" thickBot="1" x14ac:dyDescent="0.2">
      <c r="A19" s="47" t="s">
        <v>46</v>
      </c>
      <c r="B19" s="48">
        <v>6000</v>
      </c>
      <c r="J19" t="s">
        <v>350</v>
      </c>
    </row>
    <row r="21" spans="1:10" ht="14.25" thickBot="1" x14ac:dyDescent="0.2"/>
    <row r="22" spans="1:10" s="52" customFormat="1" ht="14.25" thickBot="1" x14ac:dyDescent="0.2">
      <c r="A22" s="113" t="s">
        <v>50</v>
      </c>
      <c r="B22" s="113"/>
      <c r="C22" s="113"/>
      <c r="D22" s="113"/>
      <c r="E22" s="113"/>
      <c r="F22" s="113"/>
      <c r="G22" s="113"/>
      <c r="H22" s="113"/>
    </row>
    <row r="23" spans="1:10" ht="14.25" thickBot="1" x14ac:dyDescent="0.2">
      <c r="G23" s="38"/>
    </row>
    <row r="24" spans="1:10" ht="14.25" thickBot="1" x14ac:dyDescent="0.2">
      <c r="A24" s="39" t="s">
        <v>51</v>
      </c>
      <c r="B24" s="40" t="s">
        <v>41</v>
      </c>
      <c r="C24" s="40" t="s">
        <v>42</v>
      </c>
      <c r="D24" s="40" t="s">
        <v>23</v>
      </c>
      <c r="E24" s="40" t="s">
        <v>24</v>
      </c>
      <c r="F24" s="40" t="s">
        <v>25</v>
      </c>
      <c r="G24" s="40" t="s">
        <v>26</v>
      </c>
      <c r="H24" s="40" t="s">
        <v>27</v>
      </c>
    </row>
    <row r="25" spans="1:10" x14ac:dyDescent="0.15">
      <c r="A25" s="45" t="s">
        <v>43</v>
      </c>
      <c r="B25" s="49">
        <v>30</v>
      </c>
      <c r="C25" s="49">
        <v>15</v>
      </c>
      <c r="D25" s="49">
        <v>10</v>
      </c>
      <c r="E25" s="49">
        <v>16</v>
      </c>
      <c r="F25" s="49">
        <v>14</v>
      </c>
      <c r="G25" s="49">
        <v>12</v>
      </c>
      <c r="H25" s="49">
        <v>32</v>
      </c>
    </row>
    <row r="26" spans="1:10" x14ac:dyDescent="0.15">
      <c r="A26" s="41" t="s">
        <v>44</v>
      </c>
      <c r="B26" s="50">
        <v>16</v>
      </c>
      <c r="C26" s="50">
        <v>6</v>
      </c>
      <c r="D26" s="50">
        <v>5</v>
      </c>
      <c r="E26" s="50">
        <v>4</v>
      </c>
      <c r="F26" s="50">
        <v>9</v>
      </c>
      <c r="G26" s="50">
        <v>25</v>
      </c>
      <c r="H26" s="50">
        <v>45</v>
      </c>
    </row>
    <row r="27" spans="1:10" x14ac:dyDescent="0.15">
      <c r="A27" s="41" t="s">
        <v>45</v>
      </c>
      <c r="B27" s="50">
        <v>24</v>
      </c>
      <c r="C27" s="50">
        <v>6</v>
      </c>
      <c r="D27" s="50">
        <v>4</v>
      </c>
      <c r="E27" s="50">
        <v>4</v>
      </c>
      <c r="F27" s="50">
        <v>6</v>
      </c>
      <c r="G27" s="50">
        <v>4</v>
      </c>
      <c r="H27" s="50">
        <v>20</v>
      </c>
    </row>
    <row r="28" spans="1:10" ht="14.25" thickBot="1" x14ac:dyDescent="0.2">
      <c r="A28" s="47" t="s">
        <v>46</v>
      </c>
      <c r="B28" s="51">
        <v>3</v>
      </c>
      <c r="C28" s="51">
        <v>1</v>
      </c>
      <c r="D28" s="51">
        <v>2</v>
      </c>
      <c r="E28" s="51">
        <v>6</v>
      </c>
      <c r="F28" s="51">
        <v>4</v>
      </c>
      <c r="G28" s="51">
        <v>6</v>
      </c>
      <c r="H28" s="51">
        <v>2</v>
      </c>
    </row>
  </sheetData>
  <mergeCells count="3">
    <mergeCell ref="A22:H22"/>
    <mergeCell ref="A13:H13"/>
    <mergeCell ref="A15:B1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zoomScale="130" zoomScaleNormal="130" workbookViewId="0"/>
  </sheetViews>
  <sheetFormatPr defaultRowHeight="13.5" x14ac:dyDescent="0.15"/>
  <cols>
    <col min="1" max="1" width="3.625" customWidth="1"/>
    <col min="2" max="2" width="12.625" customWidth="1"/>
    <col min="3" max="3" width="5.75" customWidth="1"/>
    <col min="4" max="4" width="10.875" bestFit="1" customWidth="1"/>
    <col min="5" max="5" width="11.875" bestFit="1" customWidth="1"/>
    <col min="6" max="6" width="13.875" customWidth="1"/>
  </cols>
  <sheetData>
    <row r="1" spans="1:6" ht="21" x14ac:dyDescent="0.2">
      <c r="B1" s="115" t="s">
        <v>54</v>
      </c>
      <c r="C1" s="115"/>
      <c r="D1" s="115"/>
    </row>
    <row r="2" spans="1:6" ht="14.25" thickBot="1" x14ac:dyDescent="0.2"/>
    <row r="3" spans="1:6" ht="14.25" thickBot="1" x14ac:dyDescent="0.2">
      <c r="A3" s="83"/>
      <c r="B3" s="82" t="s">
        <v>55</v>
      </c>
      <c r="C3" s="81" t="s">
        <v>56</v>
      </c>
      <c r="D3" s="81" t="s">
        <v>57</v>
      </c>
      <c r="E3" s="81" t="s">
        <v>79</v>
      </c>
      <c r="F3" s="81" t="s">
        <v>80</v>
      </c>
    </row>
    <row r="4" spans="1:6" x14ac:dyDescent="0.15">
      <c r="A4" s="83"/>
      <c r="B4" s="84" t="s">
        <v>58</v>
      </c>
      <c r="C4" s="85">
        <v>398</v>
      </c>
      <c r="D4" s="85" t="str">
        <f>IF(C4&gt;=350,"○及第","×落第")</f>
        <v>○及第</v>
      </c>
      <c r="E4" s="85"/>
      <c r="F4" s="86" t="str">
        <f>IF(D4=E4,"要面談","")</f>
        <v/>
      </c>
    </row>
    <row r="5" spans="1:6" x14ac:dyDescent="0.15">
      <c r="A5" s="83"/>
      <c r="B5" s="87" t="s">
        <v>73</v>
      </c>
      <c r="C5" s="88">
        <v>421</v>
      </c>
      <c r="D5" s="88" t="str">
        <f t="shared" ref="D5:D25" si="0">IF(C5&gt;=350,"○及第","×落第")</f>
        <v>○及第</v>
      </c>
      <c r="E5" s="88"/>
      <c r="F5" s="89" t="str">
        <f t="shared" ref="F5:F25" si="1">IF(D5=E5,"要面談","")</f>
        <v/>
      </c>
    </row>
    <row r="6" spans="1:6" x14ac:dyDescent="0.15">
      <c r="A6" s="83"/>
      <c r="B6" s="90" t="s">
        <v>59</v>
      </c>
      <c r="C6" s="91">
        <v>210</v>
      </c>
      <c r="D6" s="91" t="str">
        <f t="shared" si="0"/>
        <v>×落第</v>
      </c>
      <c r="E6" s="91" t="s">
        <v>340</v>
      </c>
      <c r="F6" s="92" t="str">
        <f t="shared" si="1"/>
        <v>要面談</v>
      </c>
    </row>
    <row r="7" spans="1:6" x14ac:dyDescent="0.15">
      <c r="A7" s="83"/>
      <c r="B7" s="90" t="s">
        <v>60</v>
      </c>
      <c r="C7" s="91">
        <v>457</v>
      </c>
      <c r="D7" s="91" t="str">
        <f t="shared" si="0"/>
        <v>○及第</v>
      </c>
      <c r="E7" s="91"/>
      <c r="F7" s="92" t="str">
        <f t="shared" si="1"/>
        <v/>
      </c>
    </row>
    <row r="8" spans="1:6" x14ac:dyDescent="0.15">
      <c r="A8" s="83"/>
      <c r="B8" s="87" t="s">
        <v>61</v>
      </c>
      <c r="C8" s="88">
        <v>312</v>
      </c>
      <c r="D8" s="88" t="str">
        <f t="shared" si="0"/>
        <v>×落第</v>
      </c>
      <c r="E8" s="88"/>
      <c r="F8" s="89" t="str">
        <f t="shared" si="1"/>
        <v/>
      </c>
    </row>
    <row r="9" spans="1:6" x14ac:dyDescent="0.15">
      <c r="A9" s="83"/>
      <c r="B9" s="87" t="s">
        <v>62</v>
      </c>
      <c r="C9" s="88">
        <v>399</v>
      </c>
      <c r="D9" s="88" t="str">
        <f t="shared" si="0"/>
        <v>○及第</v>
      </c>
      <c r="E9" s="88" t="s">
        <v>340</v>
      </c>
      <c r="F9" s="89" t="str">
        <f t="shared" si="1"/>
        <v/>
      </c>
    </row>
    <row r="10" spans="1:6" x14ac:dyDescent="0.15">
      <c r="A10" s="83"/>
      <c r="B10" s="90" t="s">
        <v>77</v>
      </c>
      <c r="C10" s="91">
        <v>379</v>
      </c>
      <c r="D10" s="91" t="str">
        <f t="shared" si="0"/>
        <v>○及第</v>
      </c>
      <c r="E10" s="91"/>
      <c r="F10" s="92" t="str">
        <f t="shared" si="1"/>
        <v/>
      </c>
    </row>
    <row r="11" spans="1:6" x14ac:dyDescent="0.15">
      <c r="A11" s="83"/>
      <c r="B11" s="90" t="s">
        <v>63</v>
      </c>
      <c r="C11" s="91">
        <v>401</v>
      </c>
      <c r="D11" s="91" t="str">
        <f t="shared" si="0"/>
        <v>○及第</v>
      </c>
      <c r="E11" s="91"/>
      <c r="F11" s="92" t="str">
        <f t="shared" si="1"/>
        <v/>
      </c>
    </row>
    <row r="12" spans="1:6" x14ac:dyDescent="0.15">
      <c r="A12" s="83"/>
      <c r="B12" s="87" t="s">
        <v>76</v>
      </c>
      <c r="C12" s="88">
        <v>365</v>
      </c>
      <c r="D12" s="88" t="str">
        <f t="shared" si="0"/>
        <v>○及第</v>
      </c>
      <c r="E12" s="88"/>
      <c r="F12" s="89" t="str">
        <f t="shared" si="1"/>
        <v/>
      </c>
    </row>
    <row r="13" spans="1:6" x14ac:dyDescent="0.15">
      <c r="A13" s="83"/>
      <c r="B13" s="87" t="s">
        <v>78</v>
      </c>
      <c r="C13" s="88">
        <v>340</v>
      </c>
      <c r="D13" s="88" t="str">
        <f t="shared" si="0"/>
        <v>×落第</v>
      </c>
      <c r="E13" s="88"/>
      <c r="F13" s="89" t="str">
        <f t="shared" si="1"/>
        <v/>
      </c>
    </row>
    <row r="14" spans="1:6" x14ac:dyDescent="0.15">
      <c r="A14" s="83"/>
      <c r="B14" s="90" t="s">
        <v>64</v>
      </c>
      <c r="C14" s="91">
        <v>455</v>
      </c>
      <c r="D14" s="91" t="str">
        <f t="shared" si="0"/>
        <v>○及第</v>
      </c>
      <c r="E14" s="91"/>
      <c r="F14" s="92" t="str">
        <f t="shared" si="1"/>
        <v/>
      </c>
    </row>
    <row r="15" spans="1:6" x14ac:dyDescent="0.15">
      <c r="A15" s="83"/>
      <c r="B15" s="90" t="s">
        <v>68</v>
      </c>
      <c r="C15" s="91">
        <v>259</v>
      </c>
      <c r="D15" s="91" t="str">
        <f t="shared" si="0"/>
        <v>×落第</v>
      </c>
      <c r="E15" s="91" t="s">
        <v>340</v>
      </c>
      <c r="F15" s="92" t="str">
        <f t="shared" si="1"/>
        <v>要面談</v>
      </c>
    </row>
    <row r="16" spans="1:6" x14ac:dyDescent="0.15">
      <c r="A16" s="83"/>
      <c r="B16" s="87" t="s">
        <v>69</v>
      </c>
      <c r="C16" s="88">
        <v>354</v>
      </c>
      <c r="D16" s="88" t="str">
        <f t="shared" si="0"/>
        <v>○及第</v>
      </c>
      <c r="E16" s="88" t="s">
        <v>340</v>
      </c>
      <c r="F16" s="89" t="str">
        <f t="shared" si="1"/>
        <v/>
      </c>
    </row>
    <row r="17" spans="1:8" x14ac:dyDescent="0.15">
      <c r="A17" s="83"/>
      <c r="B17" s="87" t="s">
        <v>65</v>
      </c>
      <c r="C17" s="88">
        <v>423</v>
      </c>
      <c r="D17" s="88" t="str">
        <f t="shared" si="0"/>
        <v>○及第</v>
      </c>
      <c r="E17" s="88"/>
      <c r="F17" s="89" t="str">
        <f t="shared" si="1"/>
        <v/>
      </c>
      <c r="H17" t="s">
        <v>341</v>
      </c>
    </row>
    <row r="18" spans="1:8" x14ac:dyDescent="0.15">
      <c r="A18" s="83"/>
      <c r="B18" s="90" t="s">
        <v>75</v>
      </c>
      <c r="C18" s="91">
        <v>298</v>
      </c>
      <c r="D18" s="91" t="str">
        <f t="shared" si="0"/>
        <v>×落第</v>
      </c>
      <c r="E18" s="91" t="s">
        <v>340</v>
      </c>
      <c r="F18" s="92" t="str">
        <f t="shared" si="1"/>
        <v>要面談</v>
      </c>
      <c r="H18" t="s">
        <v>351</v>
      </c>
    </row>
    <row r="19" spans="1:8" x14ac:dyDescent="0.15">
      <c r="A19" s="83"/>
      <c r="B19" s="90" t="s">
        <v>74</v>
      </c>
      <c r="C19" s="91">
        <v>441</v>
      </c>
      <c r="D19" s="91" t="str">
        <f t="shared" si="0"/>
        <v>○及第</v>
      </c>
      <c r="E19" s="91"/>
      <c r="F19" s="92" t="str">
        <f t="shared" si="1"/>
        <v/>
      </c>
      <c r="H19" t="s">
        <v>352</v>
      </c>
    </row>
    <row r="20" spans="1:8" x14ac:dyDescent="0.15">
      <c r="A20" s="83"/>
      <c r="B20" s="87" t="s">
        <v>70</v>
      </c>
      <c r="C20" s="88">
        <v>396</v>
      </c>
      <c r="D20" s="88" t="str">
        <f t="shared" si="0"/>
        <v>○及第</v>
      </c>
      <c r="E20" s="88" t="s">
        <v>340</v>
      </c>
      <c r="F20" s="89" t="str">
        <f t="shared" si="1"/>
        <v/>
      </c>
      <c r="H20" t="s">
        <v>353</v>
      </c>
    </row>
    <row r="21" spans="1:8" x14ac:dyDescent="0.15">
      <c r="A21" s="83"/>
      <c r="B21" s="87" t="s">
        <v>81</v>
      </c>
      <c r="C21" s="88">
        <v>478</v>
      </c>
      <c r="D21" s="88" t="str">
        <f t="shared" si="0"/>
        <v>○及第</v>
      </c>
      <c r="E21" s="88"/>
      <c r="F21" s="89" t="str">
        <f t="shared" si="1"/>
        <v/>
      </c>
    </row>
    <row r="22" spans="1:8" x14ac:dyDescent="0.15">
      <c r="A22" s="83"/>
      <c r="B22" s="90" t="s">
        <v>66</v>
      </c>
      <c r="C22" s="91">
        <v>389</v>
      </c>
      <c r="D22" s="91" t="str">
        <f t="shared" si="0"/>
        <v>○及第</v>
      </c>
      <c r="E22" s="91"/>
      <c r="F22" s="92" t="str">
        <f t="shared" si="1"/>
        <v/>
      </c>
    </row>
    <row r="23" spans="1:8" x14ac:dyDescent="0.15">
      <c r="A23" s="83"/>
      <c r="B23" s="90" t="s">
        <v>67</v>
      </c>
      <c r="C23" s="91">
        <v>467</v>
      </c>
      <c r="D23" s="91" t="str">
        <f t="shared" si="0"/>
        <v>○及第</v>
      </c>
      <c r="E23" s="91"/>
      <c r="F23" s="92" t="str">
        <f t="shared" si="1"/>
        <v/>
      </c>
    </row>
    <row r="24" spans="1:8" x14ac:dyDescent="0.15">
      <c r="A24" s="83"/>
      <c r="B24" s="87" t="s">
        <v>71</v>
      </c>
      <c r="C24" s="88">
        <v>459</v>
      </c>
      <c r="D24" s="88" t="str">
        <f t="shared" si="0"/>
        <v>○及第</v>
      </c>
      <c r="E24" s="88"/>
      <c r="F24" s="89" t="str">
        <f t="shared" si="1"/>
        <v/>
      </c>
    </row>
    <row r="25" spans="1:8" ht="14.25" thickBot="1" x14ac:dyDescent="0.2">
      <c r="A25" s="83"/>
      <c r="B25" s="93" t="s">
        <v>72</v>
      </c>
      <c r="C25" s="94">
        <v>466</v>
      </c>
      <c r="D25" s="94" t="str">
        <f t="shared" si="0"/>
        <v>○及第</v>
      </c>
      <c r="E25" s="94"/>
      <c r="F25" s="95" t="str">
        <f t="shared" si="1"/>
        <v/>
      </c>
    </row>
  </sheetData>
  <mergeCells count="1">
    <mergeCell ref="B1:D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G248"/>
  <sheetViews>
    <sheetView workbookViewId="0"/>
  </sheetViews>
  <sheetFormatPr defaultRowHeight="13.5" x14ac:dyDescent="0.15"/>
  <cols>
    <col min="2" max="2" width="13.75" customWidth="1"/>
    <col min="3" max="4" width="5.75" customWidth="1"/>
    <col min="6" max="6" width="10.25" bestFit="1" customWidth="1"/>
    <col min="7" max="7" width="9.875" customWidth="1"/>
  </cols>
  <sheetData>
    <row r="1" spans="2:7" ht="17.25" x14ac:dyDescent="0.2">
      <c r="B1" s="116" t="s">
        <v>82</v>
      </c>
      <c r="C1" s="116"/>
      <c r="D1" s="116"/>
    </row>
    <row r="2" spans="2:7" ht="14.25" thickBot="1" x14ac:dyDescent="0.2"/>
    <row r="3" spans="2:7" ht="14.25" thickBot="1" x14ac:dyDescent="0.2">
      <c r="B3" s="96" t="s">
        <v>338</v>
      </c>
      <c r="C3" s="96" t="s">
        <v>84</v>
      </c>
      <c r="D3" s="96" t="s">
        <v>83</v>
      </c>
      <c r="F3" s="98"/>
      <c r="G3" s="98" t="s">
        <v>339</v>
      </c>
    </row>
    <row r="4" spans="2:7" x14ac:dyDescent="0.15">
      <c r="B4" s="97" t="s">
        <v>337</v>
      </c>
      <c r="C4" s="97" t="s">
        <v>316</v>
      </c>
      <c r="D4" s="97">
        <v>39</v>
      </c>
      <c r="F4" s="98" t="s">
        <v>318</v>
      </c>
      <c r="G4" s="100">
        <f>COUNTIF($C$4:$C$248,"男")</f>
        <v>135</v>
      </c>
    </row>
    <row r="5" spans="2:7" x14ac:dyDescent="0.15">
      <c r="B5" s="97" t="s">
        <v>85</v>
      </c>
      <c r="C5" s="97" t="s">
        <v>317</v>
      </c>
      <c r="D5" s="97">
        <v>44</v>
      </c>
      <c r="F5" s="99" t="s">
        <v>319</v>
      </c>
      <c r="G5" s="100">
        <f>COUNTIF($C$4:$C$248,"女")</f>
        <v>110</v>
      </c>
    </row>
    <row r="6" spans="2:7" x14ac:dyDescent="0.15">
      <c r="B6" s="97" t="s">
        <v>86</v>
      </c>
      <c r="C6" s="97" t="s">
        <v>316</v>
      </c>
      <c r="D6" s="97">
        <v>35</v>
      </c>
      <c r="F6" s="99" t="s">
        <v>320</v>
      </c>
      <c r="G6" s="100">
        <f>COUNTIF($D$4:$D$248,"&lt;40")</f>
        <v>94</v>
      </c>
    </row>
    <row r="7" spans="2:7" x14ac:dyDescent="0.15">
      <c r="B7" s="97" t="s">
        <v>87</v>
      </c>
      <c r="C7" s="97" t="s">
        <v>317</v>
      </c>
      <c r="D7" s="97">
        <v>29</v>
      </c>
      <c r="F7" s="99" t="s">
        <v>321</v>
      </c>
      <c r="G7" s="100">
        <f>COUNTIF($D$4:$D$248,"&lt;60")-G6</f>
        <v>120</v>
      </c>
    </row>
    <row r="8" spans="2:7" x14ac:dyDescent="0.15">
      <c r="B8" s="97" t="s">
        <v>88</v>
      </c>
      <c r="C8" s="97" t="s">
        <v>316</v>
      </c>
      <c r="D8" s="97">
        <v>60</v>
      </c>
      <c r="F8" s="99" t="s">
        <v>322</v>
      </c>
      <c r="G8" s="100">
        <f>COUNTIF($D$4:$D$248,"&lt;80")-G7-G6</f>
        <v>29</v>
      </c>
    </row>
    <row r="9" spans="2:7" ht="14.25" thickBot="1" x14ac:dyDescent="0.2">
      <c r="B9" s="97" t="s">
        <v>89</v>
      </c>
      <c r="C9" s="97" t="s">
        <v>316</v>
      </c>
      <c r="D9" s="97">
        <v>43</v>
      </c>
      <c r="F9" s="101" t="s">
        <v>323</v>
      </c>
      <c r="G9" s="102">
        <f>COUNTIF($D$4:$D$248,"&gt;=80")</f>
        <v>2</v>
      </c>
    </row>
    <row r="10" spans="2:7" x14ac:dyDescent="0.15">
      <c r="B10" s="97" t="s">
        <v>90</v>
      </c>
      <c r="C10" s="97" t="s">
        <v>316</v>
      </c>
      <c r="D10" s="97">
        <v>28</v>
      </c>
    </row>
    <row r="11" spans="2:7" x14ac:dyDescent="0.15">
      <c r="B11" s="97" t="s">
        <v>91</v>
      </c>
      <c r="C11" s="97" t="s">
        <v>316</v>
      </c>
      <c r="D11" s="97">
        <v>44</v>
      </c>
    </row>
    <row r="12" spans="2:7" x14ac:dyDescent="0.15">
      <c r="B12" s="97" t="s">
        <v>92</v>
      </c>
      <c r="C12" s="97" t="s">
        <v>316</v>
      </c>
      <c r="D12" s="97">
        <v>36</v>
      </c>
    </row>
    <row r="13" spans="2:7" x14ac:dyDescent="0.15">
      <c r="B13" s="97" t="s">
        <v>93</v>
      </c>
      <c r="C13" s="97" t="s">
        <v>317</v>
      </c>
      <c r="D13" s="97">
        <v>47</v>
      </c>
    </row>
    <row r="14" spans="2:7" x14ac:dyDescent="0.15">
      <c r="B14" s="97" t="s">
        <v>94</v>
      </c>
      <c r="C14" s="97" t="s">
        <v>316</v>
      </c>
      <c r="D14" s="97">
        <v>39</v>
      </c>
    </row>
    <row r="15" spans="2:7" x14ac:dyDescent="0.15">
      <c r="B15" s="97" t="s">
        <v>95</v>
      </c>
      <c r="C15" s="97" t="s">
        <v>316</v>
      </c>
      <c r="D15" s="97">
        <v>35</v>
      </c>
    </row>
    <row r="16" spans="2:7" x14ac:dyDescent="0.15">
      <c r="B16" s="97" t="s">
        <v>96</v>
      </c>
      <c r="C16" s="97" t="s">
        <v>317</v>
      </c>
      <c r="D16" s="97">
        <v>45</v>
      </c>
    </row>
    <row r="17" spans="2:4" x14ac:dyDescent="0.15">
      <c r="B17" s="97" t="s">
        <v>97</v>
      </c>
      <c r="C17" s="97" t="s">
        <v>316</v>
      </c>
      <c r="D17" s="97">
        <v>58</v>
      </c>
    </row>
    <row r="18" spans="2:4" x14ac:dyDescent="0.15">
      <c r="B18" s="97" t="s">
        <v>98</v>
      </c>
      <c r="C18" s="97" t="s">
        <v>317</v>
      </c>
      <c r="D18" s="97">
        <v>21</v>
      </c>
    </row>
    <row r="19" spans="2:4" x14ac:dyDescent="0.15">
      <c r="B19" s="97" t="s">
        <v>99</v>
      </c>
      <c r="C19" s="97" t="s">
        <v>317</v>
      </c>
      <c r="D19" s="97">
        <v>24</v>
      </c>
    </row>
    <row r="20" spans="2:4" x14ac:dyDescent="0.15">
      <c r="B20" s="97" t="s">
        <v>100</v>
      </c>
      <c r="C20" s="97" t="s">
        <v>317</v>
      </c>
      <c r="D20" s="97">
        <v>32</v>
      </c>
    </row>
    <row r="21" spans="2:4" x14ac:dyDescent="0.15">
      <c r="B21" s="97" t="s">
        <v>101</v>
      </c>
      <c r="C21" s="97" t="s">
        <v>317</v>
      </c>
      <c r="D21" s="97">
        <v>29</v>
      </c>
    </row>
    <row r="22" spans="2:4" x14ac:dyDescent="0.15">
      <c r="B22" s="97" t="s">
        <v>102</v>
      </c>
      <c r="C22" s="97" t="s">
        <v>317</v>
      </c>
      <c r="D22" s="97">
        <v>46</v>
      </c>
    </row>
    <row r="23" spans="2:4" x14ac:dyDescent="0.15">
      <c r="B23" s="97" t="s">
        <v>103</v>
      </c>
      <c r="C23" s="97" t="s">
        <v>316</v>
      </c>
      <c r="D23" s="97">
        <v>48</v>
      </c>
    </row>
    <row r="24" spans="2:4" x14ac:dyDescent="0.15">
      <c r="B24" s="97" t="s">
        <v>104</v>
      </c>
      <c r="C24" s="97" t="s">
        <v>317</v>
      </c>
      <c r="D24" s="97">
        <v>67</v>
      </c>
    </row>
    <row r="25" spans="2:4" x14ac:dyDescent="0.15">
      <c r="B25" s="97" t="s">
        <v>105</v>
      </c>
      <c r="C25" s="97" t="s">
        <v>316</v>
      </c>
      <c r="D25" s="97">
        <v>69</v>
      </c>
    </row>
    <row r="26" spans="2:4" x14ac:dyDescent="0.15">
      <c r="B26" s="97" t="s">
        <v>106</v>
      </c>
      <c r="C26" s="97" t="s">
        <v>316</v>
      </c>
      <c r="D26" s="97">
        <v>60</v>
      </c>
    </row>
    <row r="27" spans="2:4" x14ac:dyDescent="0.15">
      <c r="B27" s="97" t="s">
        <v>107</v>
      </c>
      <c r="C27" s="97" t="s">
        <v>316</v>
      </c>
      <c r="D27" s="97">
        <v>42</v>
      </c>
    </row>
    <row r="28" spans="2:4" x14ac:dyDescent="0.15">
      <c r="B28" s="97" t="s">
        <v>108</v>
      </c>
      <c r="C28" s="97" t="s">
        <v>316</v>
      </c>
      <c r="D28" s="97">
        <v>63</v>
      </c>
    </row>
    <row r="29" spans="2:4" x14ac:dyDescent="0.15">
      <c r="B29" s="97" t="s">
        <v>109</v>
      </c>
      <c r="C29" s="97" t="s">
        <v>316</v>
      </c>
      <c r="D29" s="97">
        <v>77</v>
      </c>
    </row>
    <row r="30" spans="2:4" x14ac:dyDescent="0.15">
      <c r="B30" s="97" t="s">
        <v>110</v>
      </c>
      <c r="C30" s="97" t="s">
        <v>317</v>
      </c>
      <c r="D30" s="97">
        <v>24</v>
      </c>
    </row>
    <row r="31" spans="2:4" x14ac:dyDescent="0.15">
      <c r="B31" s="97" t="s">
        <v>111</v>
      </c>
      <c r="C31" s="97" t="s">
        <v>317</v>
      </c>
      <c r="D31" s="97">
        <v>76</v>
      </c>
    </row>
    <row r="32" spans="2:4" x14ac:dyDescent="0.15">
      <c r="B32" s="97" t="s">
        <v>112</v>
      </c>
      <c r="C32" s="97" t="s">
        <v>316</v>
      </c>
      <c r="D32" s="97">
        <v>58</v>
      </c>
    </row>
    <row r="33" spans="2:6" x14ac:dyDescent="0.15">
      <c r="B33" s="97" t="s">
        <v>113</v>
      </c>
      <c r="C33" s="97" t="s">
        <v>316</v>
      </c>
      <c r="D33" s="97">
        <v>46</v>
      </c>
    </row>
    <row r="34" spans="2:6" x14ac:dyDescent="0.15">
      <c r="B34" s="97" t="s">
        <v>114</v>
      </c>
      <c r="C34" s="97" t="s">
        <v>317</v>
      </c>
      <c r="D34" s="97">
        <v>46</v>
      </c>
      <c r="F34" t="s">
        <v>341</v>
      </c>
    </row>
    <row r="35" spans="2:6" x14ac:dyDescent="0.15">
      <c r="B35" s="97" t="s">
        <v>115</v>
      </c>
      <c r="C35" s="97" t="s">
        <v>316</v>
      </c>
      <c r="D35" s="97">
        <v>38</v>
      </c>
      <c r="F35" t="s">
        <v>354</v>
      </c>
    </row>
    <row r="36" spans="2:6" x14ac:dyDescent="0.15">
      <c r="B36" s="97" t="s">
        <v>116</v>
      </c>
      <c r="C36" s="97" t="s">
        <v>317</v>
      </c>
      <c r="D36" s="97">
        <v>55</v>
      </c>
      <c r="F36" t="s">
        <v>355</v>
      </c>
    </row>
    <row r="37" spans="2:6" x14ac:dyDescent="0.15">
      <c r="B37" s="97" t="s">
        <v>117</v>
      </c>
      <c r="C37" s="97" t="s">
        <v>316</v>
      </c>
      <c r="D37" s="97">
        <v>22</v>
      </c>
      <c r="F37" t="s">
        <v>356</v>
      </c>
    </row>
    <row r="38" spans="2:6" x14ac:dyDescent="0.15">
      <c r="B38" s="97" t="s">
        <v>118</v>
      </c>
      <c r="C38" s="97" t="s">
        <v>317</v>
      </c>
      <c r="D38" s="97">
        <v>35</v>
      </c>
      <c r="F38" t="s">
        <v>357</v>
      </c>
    </row>
    <row r="39" spans="2:6" x14ac:dyDescent="0.15">
      <c r="B39" s="97" t="s">
        <v>119</v>
      </c>
      <c r="C39" s="97" t="s">
        <v>317</v>
      </c>
      <c r="D39" s="97">
        <v>40</v>
      </c>
    </row>
    <row r="40" spans="2:6" x14ac:dyDescent="0.15">
      <c r="B40" s="97" t="s">
        <v>120</v>
      </c>
      <c r="C40" s="97" t="s">
        <v>316</v>
      </c>
      <c r="D40" s="97">
        <v>36</v>
      </c>
    </row>
    <row r="41" spans="2:6" x14ac:dyDescent="0.15">
      <c r="B41" s="97" t="s">
        <v>121</v>
      </c>
      <c r="C41" s="97" t="s">
        <v>317</v>
      </c>
      <c r="D41" s="97">
        <v>27</v>
      </c>
    </row>
    <row r="42" spans="2:6" x14ac:dyDescent="0.15">
      <c r="B42" s="97" t="s">
        <v>122</v>
      </c>
      <c r="C42" s="97" t="s">
        <v>316</v>
      </c>
      <c r="D42" s="97">
        <v>74</v>
      </c>
    </row>
    <row r="43" spans="2:6" x14ac:dyDescent="0.15">
      <c r="B43" s="97" t="s">
        <v>123</v>
      </c>
      <c r="C43" s="97" t="s">
        <v>317</v>
      </c>
      <c r="D43" s="97">
        <v>53</v>
      </c>
    </row>
    <row r="44" spans="2:6" x14ac:dyDescent="0.15">
      <c r="B44" s="97" t="s">
        <v>124</v>
      </c>
      <c r="C44" s="97" t="s">
        <v>317</v>
      </c>
      <c r="D44" s="97">
        <v>66</v>
      </c>
    </row>
    <row r="45" spans="2:6" x14ac:dyDescent="0.15">
      <c r="B45" s="97" t="s">
        <v>125</v>
      </c>
      <c r="C45" s="97" t="s">
        <v>317</v>
      </c>
      <c r="D45" s="97">
        <v>42</v>
      </c>
    </row>
    <row r="46" spans="2:6" x14ac:dyDescent="0.15">
      <c r="B46" s="97" t="s">
        <v>126</v>
      </c>
      <c r="C46" s="97" t="s">
        <v>317</v>
      </c>
      <c r="D46" s="97">
        <v>72</v>
      </c>
    </row>
    <row r="47" spans="2:6" x14ac:dyDescent="0.15">
      <c r="B47" s="97" t="s">
        <v>127</v>
      </c>
      <c r="C47" s="97" t="s">
        <v>317</v>
      </c>
      <c r="D47" s="97">
        <v>48</v>
      </c>
    </row>
    <row r="48" spans="2:6" x14ac:dyDescent="0.15">
      <c r="B48" s="97" t="s">
        <v>128</v>
      </c>
      <c r="C48" s="97" t="s">
        <v>317</v>
      </c>
      <c r="D48" s="97">
        <v>45</v>
      </c>
    </row>
    <row r="49" spans="2:4" x14ac:dyDescent="0.15">
      <c r="B49" s="97" t="s">
        <v>129</v>
      </c>
      <c r="C49" s="97" t="s">
        <v>316</v>
      </c>
      <c r="D49" s="97">
        <v>64</v>
      </c>
    </row>
    <row r="50" spans="2:4" x14ac:dyDescent="0.15">
      <c r="B50" s="97" t="s">
        <v>130</v>
      </c>
      <c r="C50" s="97" t="s">
        <v>317</v>
      </c>
      <c r="D50" s="97">
        <v>64</v>
      </c>
    </row>
    <row r="51" spans="2:4" x14ac:dyDescent="0.15">
      <c r="B51" s="97" t="s">
        <v>131</v>
      </c>
      <c r="C51" s="97" t="s">
        <v>317</v>
      </c>
      <c r="D51" s="97">
        <v>36</v>
      </c>
    </row>
    <row r="52" spans="2:4" x14ac:dyDescent="0.15">
      <c r="B52" s="97" t="s">
        <v>132</v>
      </c>
      <c r="C52" s="97" t="s">
        <v>317</v>
      </c>
      <c r="D52" s="97">
        <v>23</v>
      </c>
    </row>
    <row r="53" spans="2:4" x14ac:dyDescent="0.15">
      <c r="B53" s="97" t="s">
        <v>133</v>
      </c>
      <c r="C53" s="97" t="s">
        <v>317</v>
      </c>
      <c r="D53" s="97">
        <v>27</v>
      </c>
    </row>
    <row r="54" spans="2:4" x14ac:dyDescent="0.15">
      <c r="B54" s="97" t="s">
        <v>134</v>
      </c>
      <c r="C54" s="97" t="s">
        <v>317</v>
      </c>
      <c r="D54" s="97">
        <v>50</v>
      </c>
    </row>
    <row r="55" spans="2:4" x14ac:dyDescent="0.15">
      <c r="B55" s="97" t="s">
        <v>135</v>
      </c>
      <c r="C55" s="97" t="s">
        <v>316</v>
      </c>
      <c r="D55" s="97">
        <v>81</v>
      </c>
    </row>
    <row r="56" spans="2:4" x14ac:dyDescent="0.15">
      <c r="B56" s="97" t="s">
        <v>136</v>
      </c>
      <c r="C56" s="97" t="s">
        <v>316</v>
      </c>
      <c r="D56" s="97">
        <v>34</v>
      </c>
    </row>
    <row r="57" spans="2:4" x14ac:dyDescent="0.15">
      <c r="B57" s="97" t="s">
        <v>137</v>
      </c>
      <c r="C57" s="97" t="s">
        <v>316</v>
      </c>
      <c r="D57" s="97">
        <v>38</v>
      </c>
    </row>
    <row r="58" spans="2:4" x14ac:dyDescent="0.15">
      <c r="B58" s="97" t="s">
        <v>138</v>
      </c>
      <c r="C58" s="97" t="s">
        <v>317</v>
      </c>
      <c r="D58" s="97">
        <v>69</v>
      </c>
    </row>
    <row r="59" spans="2:4" x14ac:dyDescent="0.15">
      <c r="B59" s="97" t="s">
        <v>139</v>
      </c>
      <c r="C59" s="97" t="s">
        <v>317</v>
      </c>
      <c r="D59" s="97">
        <v>65</v>
      </c>
    </row>
    <row r="60" spans="2:4" x14ac:dyDescent="0.15">
      <c r="B60" s="97" t="s">
        <v>140</v>
      </c>
      <c r="C60" s="97" t="s">
        <v>317</v>
      </c>
      <c r="D60" s="97">
        <v>30</v>
      </c>
    </row>
    <row r="61" spans="2:4" x14ac:dyDescent="0.15">
      <c r="B61" s="97" t="s">
        <v>141</v>
      </c>
      <c r="C61" s="97" t="s">
        <v>317</v>
      </c>
      <c r="D61" s="97">
        <v>55</v>
      </c>
    </row>
    <row r="62" spans="2:4" x14ac:dyDescent="0.15">
      <c r="B62" s="97" t="s">
        <v>142</v>
      </c>
      <c r="C62" s="97" t="s">
        <v>317</v>
      </c>
      <c r="D62" s="97">
        <v>73</v>
      </c>
    </row>
    <row r="63" spans="2:4" x14ac:dyDescent="0.15">
      <c r="B63" s="97" t="s">
        <v>143</v>
      </c>
      <c r="C63" s="97" t="s">
        <v>316</v>
      </c>
      <c r="D63" s="97">
        <v>67</v>
      </c>
    </row>
    <row r="64" spans="2:4" x14ac:dyDescent="0.15">
      <c r="B64" s="97" t="s">
        <v>144</v>
      </c>
      <c r="C64" s="97" t="s">
        <v>316</v>
      </c>
      <c r="D64" s="97">
        <v>52</v>
      </c>
    </row>
    <row r="65" spans="2:4" x14ac:dyDescent="0.15">
      <c r="B65" s="97" t="s">
        <v>145</v>
      </c>
      <c r="C65" s="97" t="s">
        <v>317</v>
      </c>
      <c r="D65" s="97">
        <v>62</v>
      </c>
    </row>
    <row r="66" spans="2:4" x14ac:dyDescent="0.15">
      <c r="B66" s="97" t="s">
        <v>146</v>
      </c>
      <c r="C66" s="97" t="s">
        <v>316</v>
      </c>
      <c r="D66" s="97">
        <v>51</v>
      </c>
    </row>
    <row r="67" spans="2:4" x14ac:dyDescent="0.15">
      <c r="B67" s="97" t="s">
        <v>147</v>
      </c>
      <c r="C67" s="97" t="s">
        <v>317</v>
      </c>
      <c r="D67" s="97">
        <v>59</v>
      </c>
    </row>
    <row r="68" spans="2:4" x14ac:dyDescent="0.15">
      <c r="B68" s="97" t="s">
        <v>148</v>
      </c>
      <c r="C68" s="97" t="s">
        <v>316</v>
      </c>
      <c r="D68" s="97">
        <v>64</v>
      </c>
    </row>
    <row r="69" spans="2:4" x14ac:dyDescent="0.15">
      <c r="B69" s="97" t="s">
        <v>149</v>
      </c>
      <c r="C69" s="97" t="s">
        <v>316</v>
      </c>
      <c r="D69" s="97">
        <v>59</v>
      </c>
    </row>
    <row r="70" spans="2:4" x14ac:dyDescent="0.15">
      <c r="B70" s="97" t="s">
        <v>150</v>
      </c>
      <c r="C70" s="97" t="s">
        <v>317</v>
      </c>
      <c r="D70" s="97">
        <v>36</v>
      </c>
    </row>
    <row r="71" spans="2:4" x14ac:dyDescent="0.15">
      <c r="B71" s="97" t="s">
        <v>151</v>
      </c>
      <c r="C71" s="97" t="s">
        <v>317</v>
      </c>
      <c r="D71" s="97">
        <v>45</v>
      </c>
    </row>
    <row r="72" spans="2:4" x14ac:dyDescent="0.15">
      <c r="B72" s="97" t="s">
        <v>152</v>
      </c>
      <c r="C72" s="97" t="s">
        <v>317</v>
      </c>
      <c r="D72" s="97">
        <v>30</v>
      </c>
    </row>
    <row r="73" spans="2:4" x14ac:dyDescent="0.15">
      <c r="B73" s="97" t="s">
        <v>153</v>
      </c>
      <c r="C73" s="97" t="s">
        <v>316</v>
      </c>
      <c r="D73" s="97">
        <v>62</v>
      </c>
    </row>
    <row r="74" spans="2:4" x14ac:dyDescent="0.15">
      <c r="B74" s="97" t="s">
        <v>154</v>
      </c>
      <c r="C74" s="97" t="s">
        <v>317</v>
      </c>
      <c r="D74" s="97">
        <v>57</v>
      </c>
    </row>
    <row r="75" spans="2:4" x14ac:dyDescent="0.15">
      <c r="B75" s="97" t="s">
        <v>155</v>
      </c>
      <c r="C75" s="97" t="s">
        <v>316</v>
      </c>
      <c r="D75" s="97">
        <v>76</v>
      </c>
    </row>
    <row r="76" spans="2:4" x14ac:dyDescent="0.15">
      <c r="B76" s="97" t="s">
        <v>156</v>
      </c>
      <c r="C76" s="97" t="s">
        <v>317</v>
      </c>
      <c r="D76" s="97">
        <v>48</v>
      </c>
    </row>
    <row r="77" spans="2:4" x14ac:dyDescent="0.15">
      <c r="B77" s="97" t="s">
        <v>157</v>
      </c>
      <c r="C77" s="97" t="s">
        <v>316</v>
      </c>
      <c r="D77" s="97">
        <v>56</v>
      </c>
    </row>
    <row r="78" spans="2:4" x14ac:dyDescent="0.15">
      <c r="B78" s="97" t="s">
        <v>158</v>
      </c>
      <c r="C78" s="97" t="s">
        <v>316</v>
      </c>
      <c r="D78" s="97">
        <v>28</v>
      </c>
    </row>
    <row r="79" spans="2:4" x14ac:dyDescent="0.15">
      <c r="B79" s="97" t="s">
        <v>159</v>
      </c>
      <c r="C79" s="97" t="s">
        <v>316</v>
      </c>
      <c r="D79" s="97">
        <v>27</v>
      </c>
    </row>
    <row r="80" spans="2:4" x14ac:dyDescent="0.15">
      <c r="B80" s="97" t="s">
        <v>160</v>
      </c>
      <c r="C80" s="97" t="s">
        <v>316</v>
      </c>
      <c r="D80" s="97">
        <v>40</v>
      </c>
    </row>
    <row r="81" spans="2:4" x14ac:dyDescent="0.15">
      <c r="B81" s="97" t="s">
        <v>161</v>
      </c>
      <c r="C81" s="97" t="s">
        <v>317</v>
      </c>
      <c r="D81" s="97">
        <v>40</v>
      </c>
    </row>
    <row r="82" spans="2:4" x14ac:dyDescent="0.15">
      <c r="B82" s="97" t="s">
        <v>162</v>
      </c>
      <c r="C82" s="97" t="s">
        <v>316</v>
      </c>
      <c r="D82" s="97">
        <v>49</v>
      </c>
    </row>
    <row r="83" spans="2:4" x14ac:dyDescent="0.15">
      <c r="B83" s="97" t="s">
        <v>163</v>
      </c>
      <c r="C83" s="97" t="s">
        <v>317</v>
      </c>
      <c r="D83" s="97">
        <v>26</v>
      </c>
    </row>
    <row r="84" spans="2:4" x14ac:dyDescent="0.15">
      <c r="B84" s="97" t="s">
        <v>164</v>
      </c>
      <c r="C84" s="97" t="s">
        <v>316</v>
      </c>
      <c r="D84" s="97">
        <v>27</v>
      </c>
    </row>
    <row r="85" spans="2:4" x14ac:dyDescent="0.15">
      <c r="B85" s="97" t="s">
        <v>165</v>
      </c>
      <c r="C85" s="97" t="s">
        <v>317</v>
      </c>
      <c r="D85" s="97">
        <v>37</v>
      </c>
    </row>
    <row r="86" spans="2:4" x14ac:dyDescent="0.15">
      <c r="B86" s="97" t="s">
        <v>166</v>
      </c>
      <c r="C86" s="97" t="s">
        <v>317</v>
      </c>
      <c r="D86" s="97">
        <v>43</v>
      </c>
    </row>
    <row r="87" spans="2:4" x14ac:dyDescent="0.15">
      <c r="B87" s="97" t="s">
        <v>167</v>
      </c>
      <c r="C87" s="97" t="s">
        <v>317</v>
      </c>
      <c r="D87" s="97">
        <v>76</v>
      </c>
    </row>
    <row r="88" spans="2:4" x14ac:dyDescent="0.15">
      <c r="B88" s="97" t="s">
        <v>168</v>
      </c>
      <c r="C88" s="97" t="s">
        <v>316</v>
      </c>
      <c r="D88" s="97">
        <v>46</v>
      </c>
    </row>
    <row r="89" spans="2:4" x14ac:dyDescent="0.15">
      <c r="B89" s="97" t="s">
        <v>169</v>
      </c>
      <c r="C89" s="97" t="s">
        <v>316</v>
      </c>
      <c r="D89" s="97">
        <v>44</v>
      </c>
    </row>
    <row r="90" spans="2:4" x14ac:dyDescent="0.15">
      <c r="B90" s="97" t="s">
        <v>170</v>
      </c>
      <c r="C90" s="97" t="s">
        <v>317</v>
      </c>
      <c r="D90" s="97">
        <v>51</v>
      </c>
    </row>
    <row r="91" spans="2:4" x14ac:dyDescent="0.15">
      <c r="B91" s="97" t="s">
        <v>171</v>
      </c>
      <c r="C91" s="97" t="s">
        <v>317</v>
      </c>
      <c r="D91" s="97">
        <v>52</v>
      </c>
    </row>
    <row r="92" spans="2:4" x14ac:dyDescent="0.15">
      <c r="B92" s="97" t="s">
        <v>172</v>
      </c>
      <c r="C92" s="97" t="s">
        <v>316</v>
      </c>
      <c r="D92" s="97">
        <v>61</v>
      </c>
    </row>
    <row r="93" spans="2:4" x14ac:dyDescent="0.15">
      <c r="B93" s="97" t="s">
        <v>173</v>
      </c>
      <c r="C93" s="97" t="s">
        <v>317</v>
      </c>
      <c r="D93" s="97">
        <v>67</v>
      </c>
    </row>
    <row r="94" spans="2:4" x14ac:dyDescent="0.15">
      <c r="B94" s="97" t="s">
        <v>174</v>
      </c>
      <c r="C94" s="97" t="s">
        <v>317</v>
      </c>
      <c r="D94" s="97">
        <v>35</v>
      </c>
    </row>
    <row r="95" spans="2:4" x14ac:dyDescent="0.15">
      <c r="B95" s="97" t="s">
        <v>175</v>
      </c>
      <c r="C95" s="97" t="s">
        <v>317</v>
      </c>
      <c r="D95" s="97">
        <v>28</v>
      </c>
    </row>
    <row r="96" spans="2:4" x14ac:dyDescent="0.15">
      <c r="B96" s="97" t="s">
        <v>176</v>
      </c>
      <c r="C96" s="97" t="s">
        <v>317</v>
      </c>
      <c r="D96" s="97">
        <v>34</v>
      </c>
    </row>
    <row r="97" spans="2:4" x14ac:dyDescent="0.15">
      <c r="B97" s="97" t="s">
        <v>177</v>
      </c>
      <c r="C97" s="97" t="s">
        <v>317</v>
      </c>
      <c r="D97" s="97">
        <v>54</v>
      </c>
    </row>
    <row r="98" spans="2:4" x14ac:dyDescent="0.15">
      <c r="B98" s="97" t="s">
        <v>178</v>
      </c>
      <c r="C98" s="97" t="s">
        <v>316</v>
      </c>
      <c r="D98" s="97">
        <v>80</v>
      </c>
    </row>
    <row r="99" spans="2:4" x14ac:dyDescent="0.15">
      <c r="B99" s="97" t="s">
        <v>179</v>
      </c>
      <c r="C99" s="97" t="s">
        <v>317</v>
      </c>
      <c r="D99" s="97">
        <v>76</v>
      </c>
    </row>
    <row r="100" spans="2:4" x14ac:dyDescent="0.15">
      <c r="B100" s="97" t="s">
        <v>180</v>
      </c>
      <c r="C100" s="97" t="s">
        <v>316</v>
      </c>
      <c r="D100" s="97">
        <v>48</v>
      </c>
    </row>
    <row r="101" spans="2:4" x14ac:dyDescent="0.15">
      <c r="B101" s="97" t="s">
        <v>181</v>
      </c>
      <c r="C101" s="97" t="s">
        <v>317</v>
      </c>
      <c r="D101" s="97">
        <v>57</v>
      </c>
    </row>
    <row r="102" spans="2:4" x14ac:dyDescent="0.15">
      <c r="B102" s="97" t="s">
        <v>182</v>
      </c>
      <c r="C102" s="97" t="s">
        <v>316</v>
      </c>
      <c r="D102" s="97">
        <v>58</v>
      </c>
    </row>
    <row r="103" spans="2:4" x14ac:dyDescent="0.15">
      <c r="B103" s="97" t="s">
        <v>183</v>
      </c>
      <c r="C103" s="97" t="s">
        <v>317</v>
      </c>
      <c r="D103" s="97">
        <v>45</v>
      </c>
    </row>
    <row r="104" spans="2:4" x14ac:dyDescent="0.15">
      <c r="B104" s="97" t="s">
        <v>184</v>
      </c>
      <c r="C104" s="97" t="s">
        <v>317</v>
      </c>
      <c r="D104" s="97">
        <v>61</v>
      </c>
    </row>
    <row r="105" spans="2:4" x14ac:dyDescent="0.15">
      <c r="B105" s="97" t="s">
        <v>185</v>
      </c>
      <c r="C105" s="97" t="s">
        <v>316</v>
      </c>
      <c r="D105" s="97">
        <v>33</v>
      </c>
    </row>
    <row r="106" spans="2:4" x14ac:dyDescent="0.15">
      <c r="B106" s="97" t="s">
        <v>186</v>
      </c>
      <c r="C106" s="97" t="s">
        <v>316</v>
      </c>
      <c r="D106" s="97">
        <v>29</v>
      </c>
    </row>
    <row r="107" spans="2:4" x14ac:dyDescent="0.15">
      <c r="B107" s="97" t="s">
        <v>187</v>
      </c>
      <c r="C107" s="97" t="s">
        <v>316</v>
      </c>
      <c r="D107" s="97">
        <v>51</v>
      </c>
    </row>
    <row r="108" spans="2:4" x14ac:dyDescent="0.15">
      <c r="B108" s="97" t="s">
        <v>188</v>
      </c>
      <c r="C108" s="97" t="s">
        <v>316</v>
      </c>
      <c r="D108" s="97">
        <v>44</v>
      </c>
    </row>
    <row r="109" spans="2:4" x14ac:dyDescent="0.15">
      <c r="B109" s="97" t="s">
        <v>189</v>
      </c>
      <c r="C109" s="97" t="s">
        <v>316</v>
      </c>
      <c r="D109" s="97">
        <v>36</v>
      </c>
    </row>
    <row r="110" spans="2:4" x14ac:dyDescent="0.15">
      <c r="B110" s="97" t="s">
        <v>190</v>
      </c>
      <c r="C110" s="97" t="s">
        <v>317</v>
      </c>
      <c r="D110" s="97">
        <v>36</v>
      </c>
    </row>
    <row r="111" spans="2:4" x14ac:dyDescent="0.15">
      <c r="B111" s="97" t="s">
        <v>191</v>
      </c>
      <c r="C111" s="97" t="s">
        <v>316</v>
      </c>
      <c r="D111" s="97">
        <v>30</v>
      </c>
    </row>
    <row r="112" spans="2:4" x14ac:dyDescent="0.15">
      <c r="B112" s="97" t="s">
        <v>192</v>
      </c>
      <c r="C112" s="97" t="s">
        <v>317</v>
      </c>
      <c r="D112" s="97">
        <v>56</v>
      </c>
    </row>
    <row r="113" spans="2:4" x14ac:dyDescent="0.15">
      <c r="B113" s="97" t="s">
        <v>193</v>
      </c>
      <c r="C113" s="97" t="s">
        <v>317</v>
      </c>
      <c r="D113" s="97">
        <v>51</v>
      </c>
    </row>
    <row r="114" spans="2:4" x14ac:dyDescent="0.15">
      <c r="B114" s="97" t="s">
        <v>194</v>
      </c>
      <c r="C114" s="97" t="s">
        <v>316</v>
      </c>
      <c r="D114" s="97">
        <v>45</v>
      </c>
    </row>
    <row r="115" spans="2:4" x14ac:dyDescent="0.15">
      <c r="B115" s="97" t="s">
        <v>195</v>
      </c>
      <c r="C115" s="97" t="s">
        <v>316</v>
      </c>
      <c r="D115" s="97">
        <v>34</v>
      </c>
    </row>
    <row r="116" spans="2:4" x14ac:dyDescent="0.15">
      <c r="B116" s="97" t="s">
        <v>196</v>
      </c>
      <c r="C116" s="97" t="s">
        <v>316</v>
      </c>
      <c r="D116" s="97">
        <v>30</v>
      </c>
    </row>
    <row r="117" spans="2:4" x14ac:dyDescent="0.15">
      <c r="B117" s="97" t="s">
        <v>197</v>
      </c>
      <c r="C117" s="97" t="s">
        <v>317</v>
      </c>
      <c r="D117" s="97">
        <v>55</v>
      </c>
    </row>
    <row r="118" spans="2:4" x14ac:dyDescent="0.15">
      <c r="B118" s="97" t="s">
        <v>198</v>
      </c>
      <c r="C118" s="97" t="s">
        <v>317</v>
      </c>
      <c r="D118" s="97">
        <v>58</v>
      </c>
    </row>
    <row r="119" spans="2:4" x14ac:dyDescent="0.15">
      <c r="B119" s="97" t="s">
        <v>199</v>
      </c>
      <c r="C119" s="97" t="s">
        <v>317</v>
      </c>
      <c r="D119" s="97">
        <v>21</v>
      </c>
    </row>
    <row r="120" spans="2:4" x14ac:dyDescent="0.15">
      <c r="B120" s="97" t="s">
        <v>200</v>
      </c>
      <c r="C120" s="97" t="s">
        <v>317</v>
      </c>
      <c r="D120" s="97">
        <v>22</v>
      </c>
    </row>
    <row r="121" spans="2:4" x14ac:dyDescent="0.15">
      <c r="B121" s="97" t="s">
        <v>201</v>
      </c>
      <c r="C121" s="97" t="s">
        <v>317</v>
      </c>
      <c r="D121" s="97">
        <v>37</v>
      </c>
    </row>
    <row r="122" spans="2:4" x14ac:dyDescent="0.15">
      <c r="B122" s="97" t="s">
        <v>202</v>
      </c>
      <c r="C122" s="97" t="s">
        <v>317</v>
      </c>
      <c r="D122" s="97">
        <v>40</v>
      </c>
    </row>
    <row r="123" spans="2:4" x14ac:dyDescent="0.15">
      <c r="B123" s="97" t="s">
        <v>203</v>
      </c>
      <c r="C123" s="97" t="s">
        <v>316</v>
      </c>
      <c r="D123" s="97">
        <v>50</v>
      </c>
    </row>
    <row r="124" spans="2:4" x14ac:dyDescent="0.15">
      <c r="B124" s="97" t="s">
        <v>204</v>
      </c>
      <c r="C124" s="97" t="s">
        <v>316</v>
      </c>
      <c r="D124" s="97">
        <v>42</v>
      </c>
    </row>
    <row r="125" spans="2:4" x14ac:dyDescent="0.15">
      <c r="B125" s="97" t="s">
        <v>205</v>
      </c>
      <c r="C125" s="97" t="s">
        <v>317</v>
      </c>
      <c r="D125" s="97">
        <v>35</v>
      </c>
    </row>
    <row r="126" spans="2:4" x14ac:dyDescent="0.15">
      <c r="B126" s="97" t="s">
        <v>206</v>
      </c>
      <c r="C126" s="97" t="s">
        <v>317</v>
      </c>
      <c r="D126" s="97">
        <v>26</v>
      </c>
    </row>
    <row r="127" spans="2:4" x14ac:dyDescent="0.15">
      <c r="B127" s="97" t="s">
        <v>207</v>
      </c>
      <c r="C127" s="97" t="s">
        <v>317</v>
      </c>
      <c r="D127" s="97">
        <v>26</v>
      </c>
    </row>
    <row r="128" spans="2:4" x14ac:dyDescent="0.15">
      <c r="B128" s="97" t="s">
        <v>208</v>
      </c>
      <c r="C128" s="97" t="s">
        <v>317</v>
      </c>
      <c r="D128" s="97">
        <v>35</v>
      </c>
    </row>
    <row r="129" spans="2:4" x14ac:dyDescent="0.15">
      <c r="B129" s="97" t="s">
        <v>209</v>
      </c>
      <c r="C129" s="97" t="s">
        <v>317</v>
      </c>
      <c r="D129" s="97">
        <v>53</v>
      </c>
    </row>
    <row r="130" spans="2:4" x14ac:dyDescent="0.15">
      <c r="B130" s="97" t="s">
        <v>210</v>
      </c>
      <c r="C130" s="97" t="s">
        <v>317</v>
      </c>
      <c r="D130" s="97">
        <v>44</v>
      </c>
    </row>
    <row r="131" spans="2:4" x14ac:dyDescent="0.15">
      <c r="B131" s="97" t="s">
        <v>211</v>
      </c>
      <c r="C131" s="97" t="s">
        <v>317</v>
      </c>
      <c r="D131" s="97">
        <v>24</v>
      </c>
    </row>
    <row r="132" spans="2:4" x14ac:dyDescent="0.15">
      <c r="B132" s="97" t="s">
        <v>212</v>
      </c>
      <c r="C132" s="97" t="s">
        <v>316</v>
      </c>
      <c r="D132" s="97">
        <v>27</v>
      </c>
    </row>
    <row r="133" spans="2:4" x14ac:dyDescent="0.15">
      <c r="B133" s="97" t="s">
        <v>213</v>
      </c>
      <c r="C133" s="97" t="s">
        <v>316</v>
      </c>
      <c r="D133" s="97">
        <v>35</v>
      </c>
    </row>
    <row r="134" spans="2:4" x14ac:dyDescent="0.15">
      <c r="B134" s="97" t="s">
        <v>214</v>
      </c>
      <c r="C134" s="97" t="s">
        <v>316</v>
      </c>
      <c r="D134" s="97">
        <v>56</v>
      </c>
    </row>
    <row r="135" spans="2:4" x14ac:dyDescent="0.15">
      <c r="B135" s="97" t="s">
        <v>215</v>
      </c>
      <c r="C135" s="97" t="s">
        <v>317</v>
      </c>
      <c r="D135" s="97">
        <v>49</v>
      </c>
    </row>
    <row r="136" spans="2:4" x14ac:dyDescent="0.15">
      <c r="B136" s="97" t="s">
        <v>216</v>
      </c>
      <c r="C136" s="97" t="s">
        <v>316</v>
      </c>
      <c r="D136" s="97">
        <v>54</v>
      </c>
    </row>
    <row r="137" spans="2:4" x14ac:dyDescent="0.15">
      <c r="B137" s="97" t="s">
        <v>217</v>
      </c>
      <c r="C137" s="97" t="s">
        <v>316</v>
      </c>
      <c r="D137" s="97">
        <v>58</v>
      </c>
    </row>
    <row r="138" spans="2:4" x14ac:dyDescent="0.15">
      <c r="B138" s="97" t="s">
        <v>218</v>
      </c>
      <c r="C138" s="97" t="s">
        <v>316</v>
      </c>
      <c r="D138" s="97">
        <v>32</v>
      </c>
    </row>
    <row r="139" spans="2:4" x14ac:dyDescent="0.15">
      <c r="B139" s="97" t="s">
        <v>219</v>
      </c>
      <c r="C139" s="97" t="s">
        <v>317</v>
      </c>
      <c r="D139" s="97">
        <v>55</v>
      </c>
    </row>
    <row r="140" spans="2:4" x14ac:dyDescent="0.15">
      <c r="B140" s="97" t="s">
        <v>220</v>
      </c>
      <c r="C140" s="97" t="s">
        <v>316</v>
      </c>
      <c r="D140" s="97">
        <v>52</v>
      </c>
    </row>
    <row r="141" spans="2:4" x14ac:dyDescent="0.15">
      <c r="B141" s="97" t="s">
        <v>221</v>
      </c>
      <c r="C141" s="97" t="s">
        <v>317</v>
      </c>
      <c r="D141" s="97">
        <v>50</v>
      </c>
    </row>
    <row r="142" spans="2:4" x14ac:dyDescent="0.15">
      <c r="B142" s="97" t="s">
        <v>222</v>
      </c>
      <c r="C142" s="97" t="s">
        <v>317</v>
      </c>
      <c r="D142" s="97">
        <v>42</v>
      </c>
    </row>
    <row r="143" spans="2:4" x14ac:dyDescent="0.15">
      <c r="B143" s="97" t="s">
        <v>223</v>
      </c>
      <c r="C143" s="97" t="s">
        <v>316</v>
      </c>
      <c r="D143" s="97">
        <v>51</v>
      </c>
    </row>
    <row r="144" spans="2:4" x14ac:dyDescent="0.15">
      <c r="B144" s="97" t="s">
        <v>224</v>
      </c>
      <c r="C144" s="97" t="s">
        <v>317</v>
      </c>
      <c r="D144" s="97">
        <v>45</v>
      </c>
    </row>
    <row r="145" spans="2:4" x14ac:dyDescent="0.15">
      <c r="B145" s="97" t="s">
        <v>225</v>
      </c>
      <c r="C145" s="97" t="s">
        <v>317</v>
      </c>
      <c r="D145" s="97">
        <v>34</v>
      </c>
    </row>
    <row r="146" spans="2:4" x14ac:dyDescent="0.15">
      <c r="B146" s="97" t="s">
        <v>226</v>
      </c>
      <c r="C146" s="97" t="s">
        <v>316</v>
      </c>
      <c r="D146" s="97">
        <v>32</v>
      </c>
    </row>
    <row r="147" spans="2:4" x14ac:dyDescent="0.15">
      <c r="B147" s="97" t="s">
        <v>227</v>
      </c>
      <c r="C147" s="97" t="s">
        <v>316</v>
      </c>
      <c r="D147" s="97">
        <v>49</v>
      </c>
    </row>
    <row r="148" spans="2:4" x14ac:dyDescent="0.15">
      <c r="B148" s="97" t="s">
        <v>228</v>
      </c>
      <c r="C148" s="97" t="s">
        <v>316</v>
      </c>
      <c r="D148" s="97">
        <v>44</v>
      </c>
    </row>
    <row r="149" spans="2:4" x14ac:dyDescent="0.15">
      <c r="B149" s="97" t="s">
        <v>229</v>
      </c>
      <c r="C149" s="97" t="s">
        <v>316</v>
      </c>
      <c r="D149" s="97">
        <v>48</v>
      </c>
    </row>
    <row r="150" spans="2:4" x14ac:dyDescent="0.15">
      <c r="B150" s="97" t="s">
        <v>230</v>
      </c>
      <c r="C150" s="97" t="s">
        <v>317</v>
      </c>
      <c r="D150" s="97">
        <v>38</v>
      </c>
    </row>
    <row r="151" spans="2:4" x14ac:dyDescent="0.15">
      <c r="B151" s="97" t="s">
        <v>231</v>
      </c>
      <c r="C151" s="97" t="s">
        <v>317</v>
      </c>
      <c r="D151" s="97">
        <v>51</v>
      </c>
    </row>
    <row r="152" spans="2:4" x14ac:dyDescent="0.15">
      <c r="B152" s="97" t="s">
        <v>232</v>
      </c>
      <c r="C152" s="97" t="s">
        <v>316</v>
      </c>
      <c r="D152" s="97">
        <v>60</v>
      </c>
    </row>
    <row r="153" spans="2:4" x14ac:dyDescent="0.15">
      <c r="B153" s="97" t="s">
        <v>233</v>
      </c>
      <c r="C153" s="97" t="s">
        <v>316</v>
      </c>
      <c r="D153" s="97">
        <v>43</v>
      </c>
    </row>
    <row r="154" spans="2:4" x14ac:dyDescent="0.15">
      <c r="B154" s="97" t="s">
        <v>234</v>
      </c>
      <c r="C154" s="97" t="s">
        <v>317</v>
      </c>
      <c r="D154" s="97">
        <v>50</v>
      </c>
    </row>
    <row r="155" spans="2:4" x14ac:dyDescent="0.15">
      <c r="B155" s="97" t="s">
        <v>235</v>
      </c>
      <c r="C155" s="97" t="s">
        <v>316</v>
      </c>
      <c r="D155" s="97">
        <v>57</v>
      </c>
    </row>
    <row r="156" spans="2:4" x14ac:dyDescent="0.15">
      <c r="B156" s="97" t="s">
        <v>236</v>
      </c>
      <c r="C156" s="97" t="s">
        <v>317</v>
      </c>
      <c r="D156" s="97">
        <v>21</v>
      </c>
    </row>
    <row r="157" spans="2:4" x14ac:dyDescent="0.15">
      <c r="B157" s="97" t="s">
        <v>237</v>
      </c>
      <c r="C157" s="97" t="s">
        <v>317</v>
      </c>
      <c r="D157" s="97">
        <v>48</v>
      </c>
    </row>
    <row r="158" spans="2:4" x14ac:dyDescent="0.15">
      <c r="B158" s="97" t="s">
        <v>238</v>
      </c>
      <c r="C158" s="97" t="s">
        <v>317</v>
      </c>
      <c r="D158" s="97">
        <v>57</v>
      </c>
    </row>
    <row r="159" spans="2:4" x14ac:dyDescent="0.15">
      <c r="B159" s="97" t="s">
        <v>239</v>
      </c>
      <c r="C159" s="97" t="s">
        <v>316</v>
      </c>
      <c r="D159" s="97">
        <v>27</v>
      </c>
    </row>
    <row r="160" spans="2:4" x14ac:dyDescent="0.15">
      <c r="B160" s="97" t="s">
        <v>240</v>
      </c>
      <c r="C160" s="97" t="s">
        <v>317</v>
      </c>
      <c r="D160" s="97">
        <v>52</v>
      </c>
    </row>
    <row r="161" spans="2:4" x14ac:dyDescent="0.15">
      <c r="B161" s="97" t="s">
        <v>241</v>
      </c>
      <c r="C161" s="97" t="s">
        <v>317</v>
      </c>
      <c r="D161" s="97">
        <v>40</v>
      </c>
    </row>
    <row r="162" spans="2:4" x14ac:dyDescent="0.15">
      <c r="B162" s="97" t="s">
        <v>242</v>
      </c>
      <c r="C162" s="97" t="s">
        <v>317</v>
      </c>
      <c r="D162" s="97">
        <v>43</v>
      </c>
    </row>
    <row r="163" spans="2:4" x14ac:dyDescent="0.15">
      <c r="B163" s="97" t="s">
        <v>243</v>
      </c>
      <c r="C163" s="97" t="s">
        <v>316</v>
      </c>
      <c r="D163" s="97">
        <v>29</v>
      </c>
    </row>
    <row r="164" spans="2:4" x14ac:dyDescent="0.15">
      <c r="B164" s="97" t="s">
        <v>244</v>
      </c>
      <c r="C164" s="97" t="s">
        <v>316</v>
      </c>
      <c r="D164" s="97">
        <v>38</v>
      </c>
    </row>
    <row r="165" spans="2:4" x14ac:dyDescent="0.15">
      <c r="B165" s="97" t="s">
        <v>245</v>
      </c>
      <c r="C165" s="97" t="s">
        <v>316</v>
      </c>
      <c r="D165" s="97">
        <v>48</v>
      </c>
    </row>
    <row r="166" spans="2:4" x14ac:dyDescent="0.15">
      <c r="B166" s="97" t="s">
        <v>246</v>
      </c>
      <c r="C166" s="97" t="s">
        <v>317</v>
      </c>
      <c r="D166" s="97">
        <v>53</v>
      </c>
    </row>
    <row r="167" spans="2:4" x14ac:dyDescent="0.15">
      <c r="B167" s="97" t="s">
        <v>247</v>
      </c>
      <c r="C167" s="97" t="s">
        <v>316</v>
      </c>
      <c r="D167" s="97">
        <v>47</v>
      </c>
    </row>
    <row r="168" spans="2:4" x14ac:dyDescent="0.15">
      <c r="B168" s="97" t="s">
        <v>248</v>
      </c>
      <c r="C168" s="97" t="s">
        <v>316</v>
      </c>
      <c r="D168" s="97">
        <v>26</v>
      </c>
    </row>
    <row r="169" spans="2:4" x14ac:dyDescent="0.15">
      <c r="B169" s="97" t="s">
        <v>249</v>
      </c>
      <c r="C169" s="97" t="s">
        <v>317</v>
      </c>
      <c r="D169" s="97">
        <v>49</v>
      </c>
    </row>
    <row r="170" spans="2:4" x14ac:dyDescent="0.15">
      <c r="B170" s="97" t="s">
        <v>250</v>
      </c>
      <c r="C170" s="97" t="s">
        <v>317</v>
      </c>
      <c r="D170" s="97">
        <v>45</v>
      </c>
    </row>
    <row r="171" spans="2:4" x14ac:dyDescent="0.15">
      <c r="B171" s="97" t="s">
        <v>251</v>
      </c>
      <c r="C171" s="97" t="s">
        <v>317</v>
      </c>
      <c r="D171" s="97">
        <v>32</v>
      </c>
    </row>
    <row r="172" spans="2:4" x14ac:dyDescent="0.15">
      <c r="B172" s="97" t="s">
        <v>252</v>
      </c>
      <c r="C172" s="97" t="s">
        <v>317</v>
      </c>
      <c r="D172" s="97">
        <v>41</v>
      </c>
    </row>
    <row r="173" spans="2:4" x14ac:dyDescent="0.15">
      <c r="B173" s="97" t="s">
        <v>253</v>
      </c>
      <c r="C173" s="97" t="s">
        <v>317</v>
      </c>
      <c r="D173" s="97">
        <v>50</v>
      </c>
    </row>
    <row r="174" spans="2:4" x14ac:dyDescent="0.15">
      <c r="B174" s="97" t="s">
        <v>254</v>
      </c>
      <c r="C174" s="97" t="s">
        <v>317</v>
      </c>
      <c r="D174" s="97">
        <v>30</v>
      </c>
    </row>
    <row r="175" spans="2:4" x14ac:dyDescent="0.15">
      <c r="B175" s="97" t="s">
        <v>255</v>
      </c>
      <c r="C175" s="97" t="s">
        <v>317</v>
      </c>
      <c r="D175" s="97">
        <v>24</v>
      </c>
    </row>
    <row r="176" spans="2:4" x14ac:dyDescent="0.15">
      <c r="B176" s="97" t="s">
        <v>256</v>
      </c>
      <c r="C176" s="97" t="s">
        <v>317</v>
      </c>
      <c r="D176" s="97">
        <v>30</v>
      </c>
    </row>
    <row r="177" spans="2:4" x14ac:dyDescent="0.15">
      <c r="B177" s="97" t="s">
        <v>257</v>
      </c>
      <c r="C177" s="97" t="s">
        <v>316</v>
      </c>
      <c r="D177" s="97">
        <v>35</v>
      </c>
    </row>
    <row r="178" spans="2:4" x14ac:dyDescent="0.15">
      <c r="B178" s="97" t="s">
        <v>258</v>
      </c>
      <c r="C178" s="97" t="s">
        <v>317</v>
      </c>
      <c r="D178" s="97">
        <v>35</v>
      </c>
    </row>
    <row r="179" spans="2:4" x14ac:dyDescent="0.15">
      <c r="B179" s="97" t="s">
        <v>259</v>
      </c>
      <c r="C179" s="97" t="s">
        <v>317</v>
      </c>
      <c r="D179" s="97">
        <v>61</v>
      </c>
    </row>
    <row r="180" spans="2:4" x14ac:dyDescent="0.15">
      <c r="B180" s="97" t="s">
        <v>260</v>
      </c>
      <c r="C180" s="97" t="s">
        <v>317</v>
      </c>
      <c r="D180" s="97">
        <v>39</v>
      </c>
    </row>
    <row r="181" spans="2:4" x14ac:dyDescent="0.15">
      <c r="B181" s="97" t="s">
        <v>261</v>
      </c>
      <c r="C181" s="97" t="s">
        <v>316</v>
      </c>
      <c r="D181" s="97">
        <v>39</v>
      </c>
    </row>
    <row r="182" spans="2:4" x14ac:dyDescent="0.15">
      <c r="B182" s="97" t="s">
        <v>262</v>
      </c>
      <c r="C182" s="97" t="s">
        <v>317</v>
      </c>
      <c r="D182" s="97">
        <v>32</v>
      </c>
    </row>
    <row r="183" spans="2:4" x14ac:dyDescent="0.15">
      <c r="B183" s="97" t="s">
        <v>263</v>
      </c>
      <c r="C183" s="97" t="s">
        <v>317</v>
      </c>
      <c r="D183" s="97">
        <v>47</v>
      </c>
    </row>
    <row r="184" spans="2:4" x14ac:dyDescent="0.15">
      <c r="B184" s="97" t="s">
        <v>264</v>
      </c>
      <c r="C184" s="97" t="s">
        <v>317</v>
      </c>
      <c r="D184" s="97">
        <v>33</v>
      </c>
    </row>
    <row r="185" spans="2:4" x14ac:dyDescent="0.15">
      <c r="B185" s="97" t="s">
        <v>265</v>
      </c>
      <c r="C185" s="97" t="s">
        <v>316</v>
      </c>
      <c r="D185" s="97">
        <v>39</v>
      </c>
    </row>
    <row r="186" spans="2:4" x14ac:dyDescent="0.15">
      <c r="B186" s="97" t="s">
        <v>266</v>
      </c>
      <c r="C186" s="97" t="s">
        <v>316</v>
      </c>
      <c r="D186" s="97">
        <v>59</v>
      </c>
    </row>
    <row r="187" spans="2:4" x14ac:dyDescent="0.15">
      <c r="B187" s="97" t="s">
        <v>267</v>
      </c>
      <c r="C187" s="97" t="s">
        <v>317</v>
      </c>
      <c r="D187" s="97">
        <v>51</v>
      </c>
    </row>
    <row r="188" spans="2:4" x14ac:dyDescent="0.15">
      <c r="B188" s="97" t="s">
        <v>268</v>
      </c>
      <c r="C188" s="97" t="s">
        <v>316</v>
      </c>
      <c r="D188" s="97">
        <v>57</v>
      </c>
    </row>
    <row r="189" spans="2:4" x14ac:dyDescent="0.15">
      <c r="B189" s="97" t="s">
        <v>269</v>
      </c>
      <c r="C189" s="97" t="s">
        <v>316</v>
      </c>
      <c r="D189" s="97">
        <v>37</v>
      </c>
    </row>
    <row r="190" spans="2:4" x14ac:dyDescent="0.15">
      <c r="B190" s="97" t="s">
        <v>270</v>
      </c>
      <c r="C190" s="97" t="s">
        <v>316</v>
      </c>
      <c r="D190" s="97">
        <v>51</v>
      </c>
    </row>
    <row r="191" spans="2:4" x14ac:dyDescent="0.15">
      <c r="B191" s="97" t="s">
        <v>271</v>
      </c>
      <c r="C191" s="97" t="s">
        <v>317</v>
      </c>
      <c r="D191" s="97">
        <v>54</v>
      </c>
    </row>
    <row r="192" spans="2:4" x14ac:dyDescent="0.15">
      <c r="B192" s="97" t="s">
        <v>272</v>
      </c>
      <c r="C192" s="97" t="s">
        <v>316</v>
      </c>
      <c r="D192" s="97">
        <v>20</v>
      </c>
    </row>
    <row r="193" spans="2:4" x14ac:dyDescent="0.15">
      <c r="B193" s="97" t="s">
        <v>273</v>
      </c>
      <c r="C193" s="97" t="s">
        <v>317</v>
      </c>
      <c r="D193" s="97">
        <v>56</v>
      </c>
    </row>
    <row r="194" spans="2:4" x14ac:dyDescent="0.15">
      <c r="B194" s="97" t="s">
        <v>274</v>
      </c>
      <c r="C194" s="97" t="s">
        <v>317</v>
      </c>
      <c r="D194" s="97">
        <v>46</v>
      </c>
    </row>
    <row r="195" spans="2:4" x14ac:dyDescent="0.15">
      <c r="B195" s="97" t="s">
        <v>275</v>
      </c>
      <c r="C195" s="97" t="s">
        <v>316</v>
      </c>
      <c r="D195" s="97">
        <v>40</v>
      </c>
    </row>
    <row r="196" spans="2:4" x14ac:dyDescent="0.15">
      <c r="B196" s="97" t="s">
        <v>276</v>
      </c>
      <c r="C196" s="97" t="s">
        <v>316</v>
      </c>
      <c r="D196" s="97">
        <v>57</v>
      </c>
    </row>
    <row r="197" spans="2:4" x14ac:dyDescent="0.15">
      <c r="B197" s="97" t="s">
        <v>277</v>
      </c>
      <c r="C197" s="97" t="s">
        <v>317</v>
      </c>
      <c r="D197" s="97">
        <v>40</v>
      </c>
    </row>
    <row r="198" spans="2:4" x14ac:dyDescent="0.15">
      <c r="B198" s="97" t="s">
        <v>278</v>
      </c>
      <c r="C198" s="97" t="s">
        <v>316</v>
      </c>
      <c r="D198" s="97">
        <v>26</v>
      </c>
    </row>
    <row r="199" spans="2:4" x14ac:dyDescent="0.15">
      <c r="B199" s="97" t="s">
        <v>279</v>
      </c>
      <c r="C199" s="97" t="s">
        <v>316</v>
      </c>
      <c r="D199" s="97">
        <v>30</v>
      </c>
    </row>
    <row r="200" spans="2:4" x14ac:dyDescent="0.15">
      <c r="B200" s="97" t="s">
        <v>280</v>
      </c>
      <c r="C200" s="97" t="s">
        <v>316</v>
      </c>
      <c r="D200" s="97">
        <v>25</v>
      </c>
    </row>
    <row r="201" spans="2:4" x14ac:dyDescent="0.15">
      <c r="B201" s="97" t="s">
        <v>281</v>
      </c>
      <c r="C201" s="97" t="s">
        <v>317</v>
      </c>
      <c r="D201" s="97">
        <v>38</v>
      </c>
    </row>
    <row r="202" spans="2:4" x14ac:dyDescent="0.15">
      <c r="B202" s="97" t="s">
        <v>282</v>
      </c>
      <c r="C202" s="97" t="s">
        <v>316</v>
      </c>
      <c r="D202" s="97">
        <v>53</v>
      </c>
    </row>
    <row r="203" spans="2:4" x14ac:dyDescent="0.15">
      <c r="B203" s="97" t="s">
        <v>283</v>
      </c>
      <c r="C203" s="97" t="s">
        <v>317</v>
      </c>
      <c r="D203" s="97">
        <v>21</v>
      </c>
    </row>
    <row r="204" spans="2:4" x14ac:dyDescent="0.15">
      <c r="B204" s="97" t="s">
        <v>284</v>
      </c>
      <c r="C204" s="97" t="s">
        <v>317</v>
      </c>
      <c r="D204" s="97">
        <v>44</v>
      </c>
    </row>
    <row r="205" spans="2:4" x14ac:dyDescent="0.15">
      <c r="B205" s="97" t="s">
        <v>285</v>
      </c>
      <c r="C205" s="97" t="s">
        <v>316</v>
      </c>
      <c r="D205" s="97">
        <v>31</v>
      </c>
    </row>
    <row r="206" spans="2:4" x14ac:dyDescent="0.15">
      <c r="B206" s="97" t="s">
        <v>286</v>
      </c>
      <c r="C206" s="97" t="s">
        <v>316</v>
      </c>
      <c r="D206" s="97">
        <v>52</v>
      </c>
    </row>
    <row r="207" spans="2:4" x14ac:dyDescent="0.15">
      <c r="B207" s="97" t="s">
        <v>287</v>
      </c>
      <c r="C207" s="97" t="s">
        <v>317</v>
      </c>
      <c r="D207" s="97">
        <v>34</v>
      </c>
    </row>
    <row r="208" spans="2:4" x14ac:dyDescent="0.15">
      <c r="B208" s="97" t="s">
        <v>288</v>
      </c>
      <c r="C208" s="97" t="s">
        <v>317</v>
      </c>
      <c r="D208" s="97">
        <v>51</v>
      </c>
    </row>
    <row r="209" spans="2:4" x14ac:dyDescent="0.15">
      <c r="B209" s="97" t="s">
        <v>289</v>
      </c>
      <c r="C209" s="97" t="s">
        <v>317</v>
      </c>
      <c r="D209" s="97">
        <v>39</v>
      </c>
    </row>
    <row r="210" spans="2:4" x14ac:dyDescent="0.15">
      <c r="B210" s="97" t="s">
        <v>290</v>
      </c>
      <c r="C210" s="97" t="s">
        <v>317</v>
      </c>
      <c r="D210" s="97">
        <v>39</v>
      </c>
    </row>
    <row r="211" spans="2:4" x14ac:dyDescent="0.15">
      <c r="B211" s="97" t="s">
        <v>291</v>
      </c>
      <c r="C211" s="97" t="s">
        <v>316</v>
      </c>
      <c r="D211" s="97">
        <v>40</v>
      </c>
    </row>
    <row r="212" spans="2:4" x14ac:dyDescent="0.15">
      <c r="B212" s="97" t="s">
        <v>292</v>
      </c>
      <c r="C212" s="97" t="s">
        <v>317</v>
      </c>
      <c r="D212" s="97">
        <v>45</v>
      </c>
    </row>
    <row r="213" spans="2:4" x14ac:dyDescent="0.15">
      <c r="B213" s="97" t="s">
        <v>293</v>
      </c>
      <c r="C213" s="97" t="s">
        <v>316</v>
      </c>
      <c r="D213" s="97">
        <v>28</v>
      </c>
    </row>
    <row r="214" spans="2:4" x14ac:dyDescent="0.15">
      <c r="B214" s="97" t="s">
        <v>294</v>
      </c>
      <c r="C214" s="97" t="s">
        <v>316</v>
      </c>
      <c r="D214" s="97">
        <v>58</v>
      </c>
    </row>
    <row r="215" spans="2:4" x14ac:dyDescent="0.15">
      <c r="B215" s="97" t="s">
        <v>295</v>
      </c>
      <c r="C215" s="97" t="s">
        <v>317</v>
      </c>
      <c r="D215" s="97">
        <v>28</v>
      </c>
    </row>
    <row r="216" spans="2:4" x14ac:dyDescent="0.15">
      <c r="B216" s="97" t="s">
        <v>296</v>
      </c>
      <c r="C216" s="97" t="s">
        <v>317</v>
      </c>
      <c r="D216" s="97">
        <v>57</v>
      </c>
    </row>
    <row r="217" spans="2:4" x14ac:dyDescent="0.15">
      <c r="B217" s="97" t="s">
        <v>297</v>
      </c>
      <c r="C217" s="97" t="s">
        <v>317</v>
      </c>
      <c r="D217" s="97">
        <v>30</v>
      </c>
    </row>
    <row r="218" spans="2:4" x14ac:dyDescent="0.15">
      <c r="B218" s="97" t="s">
        <v>298</v>
      </c>
      <c r="C218" s="97" t="s">
        <v>316</v>
      </c>
      <c r="D218" s="97">
        <v>38</v>
      </c>
    </row>
    <row r="219" spans="2:4" x14ac:dyDescent="0.15">
      <c r="B219" s="97" t="s">
        <v>299</v>
      </c>
      <c r="C219" s="97" t="s">
        <v>317</v>
      </c>
      <c r="D219" s="97">
        <v>54</v>
      </c>
    </row>
    <row r="220" spans="2:4" x14ac:dyDescent="0.15">
      <c r="B220" s="97" t="s">
        <v>300</v>
      </c>
      <c r="C220" s="97" t="s">
        <v>316</v>
      </c>
      <c r="D220" s="97">
        <v>43</v>
      </c>
    </row>
    <row r="221" spans="2:4" x14ac:dyDescent="0.15">
      <c r="B221" s="97" t="s">
        <v>301</v>
      </c>
      <c r="C221" s="97" t="s">
        <v>317</v>
      </c>
      <c r="D221" s="97">
        <v>25</v>
      </c>
    </row>
    <row r="222" spans="2:4" x14ac:dyDescent="0.15">
      <c r="B222" s="97" t="s">
        <v>302</v>
      </c>
      <c r="C222" s="97" t="s">
        <v>317</v>
      </c>
      <c r="D222" s="97">
        <v>46</v>
      </c>
    </row>
    <row r="223" spans="2:4" x14ac:dyDescent="0.15">
      <c r="B223" s="97" t="s">
        <v>303</v>
      </c>
      <c r="C223" s="97" t="s">
        <v>317</v>
      </c>
      <c r="D223" s="97">
        <v>55</v>
      </c>
    </row>
    <row r="224" spans="2:4" x14ac:dyDescent="0.15">
      <c r="B224" s="97" t="s">
        <v>304</v>
      </c>
      <c r="C224" s="97" t="s">
        <v>317</v>
      </c>
      <c r="D224" s="97">
        <v>57</v>
      </c>
    </row>
    <row r="225" spans="2:4" x14ac:dyDescent="0.15">
      <c r="B225" s="97" t="s">
        <v>305</v>
      </c>
      <c r="C225" s="97" t="s">
        <v>316</v>
      </c>
      <c r="D225" s="97">
        <v>60</v>
      </c>
    </row>
    <row r="226" spans="2:4" x14ac:dyDescent="0.15">
      <c r="B226" s="97" t="s">
        <v>306</v>
      </c>
      <c r="C226" s="97" t="s">
        <v>317</v>
      </c>
      <c r="D226" s="97">
        <v>52</v>
      </c>
    </row>
    <row r="227" spans="2:4" x14ac:dyDescent="0.15">
      <c r="B227" s="97" t="s">
        <v>307</v>
      </c>
      <c r="C227" s="97" t="s">
        <v>316</v>
      </c>
      <c r="D227" s="97">
        <v>25</v>
      </c>
    </row>
    <row r="228" spans="2:4" x14ac:dyDescent="0.15">
      <c r="B228" s="97" t="s">
        <v>308</v>
      </c>
      <c r="C228" s="97" t="s">
        <v>316</v>
      </c>
      <c r="D228" s="97">
        <v>44</v>
      </c>
    </row>
    <row r="229" spans="2:4" x14ac:dyDescent="0.15">
      <c r="B229" s="97" t="s">
        <v>309</v>
      </c>
      <c r="C229" s="97" t="s">
        <v>316</v>
      </c>
      <c r="D229" s="97">
        <v>34</v>
      </c>
    </row>
    <row r="230" spans="2:4" x14ac:dyDescent="0.15">
      <c r="B230" s="97" t="s">
        <v>310</v>
      </c>
      <c r="C230" s="97" t="s">
        <v>317</v>
      </c>
      <c r="D230" s="97">
        <v>40</v>
      </c>
    </row>
    <row r="231" spans="2:4" x14ac:dyDescent="0.15">
      <c r="B231" s="97" t="s">
        <v>311</v>
      </c>
      <c r="C231" s="97" t="s">
        <v>316</v>
      </c>
      <c r="D231" s="97">
        <v>35</v>
      </c>
    </row>
    <row r="232" spans="2:4" x14ac:dyDescent="0.15">
      <c r="B232" s="97" t="s">
        <v>312</v>
      </c>
      <c r="C232" s="97" t="s">
        <v>317</v>
      </c>
      <c r="D232" s="97">
        <v>41</v>
      </c>
    </row>
    <row r="233" spans="2:4" x14ac:dyDescent="0.15">
      <c r="B233" s="97" t="s">
        <v>313</v>
      </c>
      <c r="C233" s="97" t="s">
        <v>316</v>
      </c>
      <c r="D233" s="97">
        <v>57</v>
      </c>
    </row>
    <row r="234" spans="2:4" x14ac:dyDescent="0.15">
      <c r="B234" s="97" t="s">
        <v>314</v>
      </c>
      <c r="C234" s="97" t="s">
        <v>316</v>
      </c>
      <c r="D234" s="97">
        <v>59</v>
      </c>
    </row>
    <row r="235" spans="2:4" x14ac:dyDescent="0.15">
      <c r="B235" s="97" t="s">
        <v>315</v>
      </c>
      <c r="C235" s="97" t="s">
        <v>316</v>
      </c>
      <c r="D235" s="97">
        <v>56</v>
      </c>
    </row>
    <row r="236" spans="2:4" x14ac:dyDescent="0.15">
      <c r="B236" s="97" t="s">
        <v>324</v>
      </c>
      <c r="C236" s="97" t="s">
        <v>317</v>
      </c>
      <c r="D236" s="97">
        <v>38</v>
      </c>
    </row>
    <row r="237" spans="2:4" x14ac:dyDescent="0.15">
      <c r="B237" s="97" t="s">
        <v>325</v>
      </c>
      <c r="C237" s="97" t="s">
        <v>316</v>
      </c>
      <c r="D237" s="97">
        <v>53</v>
      </c>
    </row>
    <row r="238" spans="2:4" x14ac:dyDescent="0.15">
      <c r="B238" s="97" t="s">
        <v>326</v>
      </c>
      <c r="C238" s="97" t="s">
        <v>317</v>
      </c>
      <c r="D238" s="97">
        <v>21</v>
      </c>
    </row>
    <row r="239" spans="2:4" x14ac:dyDescent="0.15">
      <c r="B239" s="97" t="s">
        <v>327</v>
      </c>
      <c r="C239" s="97" t="s">
        <v>316</v>
      </c>
      <c r="D239" s="97">
        <v>58</v>
      </c>
    </row>
    <row r="240" spans="2:4" x14ac:dyDescent="0.15">
      <c r="B240" s="97" t="s">
        <v>328</v>
      </c>
      <c r="C240" s="97" t="s">
        <v>317</v>
      </c>
      <c r="D240" s="97">
        <v>28</v>
      </c>
    </row>
    <row r="241" spans="2:4" x14ac:dyDescent="0.15">
      <c r="B241" s="97" t="s">
        <v>329</v>
      </c>
      <c r="C241" s="97" t="s">
        <v>317</v>
      </c>
      <c r="D241" s="97">
        <v>57</v>
      </c>
    </row>
    <row r="242" spans="2:4" x14ac:dyDescent="0.15">
      <c r="B242" s="97" t="s">
        <v>330</v>
      </c>
      <c r="C242" s="97" t="s">
        <v>317</v>
      </c>
      <c r="D242" s="97">
        <v>30</v>
      </c>
    </row>
    <row r="243" spans="2:4" x14ac:dyDescent="0.15">
      <c r="B243" s="97" t="s">
        <v>331</v>
      </c>
      <c r="C243" s="97" t="s">
        <v>316</v>
      </c>
      <c r="D243" s="97">
        <v>38</v>
      </c>
    </row>
    <row r="244" spans="2:4" x14ac:dyDescent="0.15">
      <c r="B244" s="97" t="s">
        <v>332</v>
      </c>
      <c r="C244" s="97" t="s">
        <v>317</v>
      </c>
      <c r="D244" s="97">
        <v>54</v>
      </c>
    </row>
    <row r="245" spans="2:4" x14ac:dyDescent="0.15">
      <c r="B245" s="97" t="s">
        <v>333</v>
      </c>
      <c r="C245" s="97" t="s">
        <v>317</v>
      </c>
      <c r="D245" s="97">
        <v>57</v>
      </c>
    </row>
    <row r="246" spans="2:4" x14ac:dyDescent="0.15">
      <c r="B246" s="97" t="s">
        <v>334</v>
      </c>
      <c r="C246" s="97" t="s">
        <v>316</v>
      </c>
      <c r="D246" s="97">
        <v>60</v>
      </c>
    </row>
    <row r="247" spans="2:4" x14ac:dyDescent="0.15">
      <c r="B247" s="97" t="s">
        <v>335</v>
      </c>
      <c r="C247" s="97" t="s">
        <v>317</v>
      </c>
      <c r="D247" s="97">
        <v>52</v>
      </c>
    </row>
    <row r="248" spans="2:4" x14ac:dyDescent="0.15">
      <c r="B248" s="97" t="s">
        <v>336</v>
      </c>
      <c r="C248" s="97" t="s">
        <v>317</v>
      </c>
      <c r="D248" s="97">
        <v>40</v>
      </c>
    </row>
  </sheetData>
  <mergeCells count="1">
    <mergeCell ref="B1:D1"/>
  </mergeCells>
  <phoneticPr fontId="2"/>
  <pageMargins left="0.75" right="0.75" top="1" bottom="1" header="0.51200000000000001" footer="0.51200000000000001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練習1</vt:lpstr>
      <vt:lpstr>練習2</vt:lpstr>
      <vt:lpstr>練習3</vt:lpstr>
      <vt:lpstr>練習4</vt:lpstr>
      <vt:lpstr>練習5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2001-01-12T02:29:17Z</dcterms:created>
  <dcterms:modified xsi:type="dcterms:W3CDTF">2025-04-24T07:40:23Z</dcterms:modified>
</cp:coreProperties>
</file>